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ojono\Desktop\Schachtmeisterversammlung vom 11.11.17\zum hochladen\"/>
    </mc:Choice>
  </mc:AlternateContent>
  <bookViews>
    <workbookView xWindow="120" yWindow="45" windowWidth="28515" windowHeight="12855"/>
  </bookViews>
  <sheets>
    <sheet name="Zulagen" sheetId="1" r:id="rId1"/>
    <sheet name="§3 5" sheetId="30" r:id="rId2"/>
    <sheet name="5.2" sheetId="31" r:id="rId3"/>
    <sheet name="5.3" sheetId="32" r:id="rId4"/>
    <sheet name="6.3" sheetId="34" r:id="rId5"/>
    <sheet name="§6" sheetId="2" r:id="rId6"/>
    <sheet name="1.1" sheetId="3" r:id="rId7"/>
    <sheet name="1.12" sheetId="4" r:id="rId8"/>
    <sheet name="1.2" sheetId="5" r:id="rId9"/>
    <sheet name="1.3" sheetId="7" r:id="rId10"/>
    <sheet name="1.4" sheetId="8" r:id="rId11"/>
    <sheet name="1.5" sheetId="9" r:id="rId12"/>
    <sheet name="1.6" sheetId="10" r:id="rId13"/>
    <sheet name="1.7" sheetId="11" r:id="rId14"/>
    <sheet name="1.72" sheetId="12" r:id="rId15"/>
    <sheet name="1.8" sheetId="13" r:id="rId16"/>
    <sheet name="2.0" sheetId="15" r:id="rId17"/>
    <sheet name="§7" sheetId="17" r:id="rId18"/>
    <sheet name="3.1" sheetId="20" r:id="rId19"/>
    <sheet name="3.2" sheetId="21" r:id="rId20"/>
    <sheet name="4" sheetId="23" r:id="rId21"/>
    <sheet name="4.1" sheetId="24" r:id="rId22"/>
    <sheet name="4.2" sheetId="25" r:id="rId23"/>
    <sheet name="4.3" sheetId="26" r:id="rId24"/>
    <sheet name="4.4" sheetId="27" r:id="rId25"/>
    <sheet name="4.5" sheetId="28" r:id="rId26"/>
    <sheet name="TV-Lohn" sheetId="35" r:id="rId27"/>
    <sheet name="Tabelle17" sheetId="18" state="hidden" r:id="rId28"/>
  </sheets>
  <calcPr calcId="162913"/>
  <fileRecoveryPr autoRecover="0"/>
</workbook>
</file>

<file path=xl/calcChain.xml><?xml version="1.0" encoding="utf-8"?>
<calcChain xmlns="http://schemas.openxmlformats.org/spreadsheetml/2006/main">
  <c r="AH66" i="1" l="1"/>
  <c r="AI66" i="1" s="1"/>
  <c r="AI41" i="1"/>
  <c r="AI37" i="1"/>
  <c r="AI36" i="1"/>
  <c r="AI35" i="1"/>
  <c r="AI33" i="1"/>
  <c r="AI32" i="1"/>
  <c r="AI30" i="1"/>
  <c r="AI29" i="1"/>
  <c r="AI28" i="1"/>
  <c r="AI25" i="1"/>
  <c r="AI24" i="1"/>
  <c r="AI23" i="1"/>
  <c r="AI21" i="1"/>
  <c r="AI20" i="1"/>
  <c r="AI17" i="1"/>
  <c r="AI16" i="1"/>
  <c r="AI15" i="1"/>
  <c r="AI14" i="1"/>
  <c r="AI13" i="1"/>
  <c r="AI11" i="1"/>
  <c r="AI10" i="1"/>
  <c r="AI9" i="1"/>
  <c r="AI6" i="1"/>
  <c r="AA67" i="1"/>
  <c r="AI58" i="1"/>
  <c r="AI54" i="1"/>
  <c r="AI53" i="1"/>
  <c r="AI52" i="1"/>
  <c r="AI51" i="1"/>
  <c r="AI50" i="1"/>
  <c r="AI48" i="1"/>
  <c r="AI47" i="1"/>
  <c r="AI45" i="1"/>
  <c r="AI43" i="1"/>
  <c r="AI39" i="1"/>
  <c r="AH47" i="1"/>
  <c r="AH45" i="1"/>
  <c r="AH41" i="1"/>
  <c r="AH39" i="1"/>
  <c r="AH36" i="1"/>
  <c r="AG67" i="1" l="1"/>
  <c r="AF67" i="1"/>
  <c r="AE67" i="1"/>
  <c r="AD67" i="1"/>
  <c r="AC67" i="1"/>
  <c r="AB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H48" i="1" l="1"/>
  <c r="AH13" i="1"/>
  <c r="AH58" i="1"/>
  <c r="AH54" i="1"/>
  <c r="AH53" i="1"/>
  <c r="AH52" i="1"/>
  <c r="AH51" i="1"/>
  <c r="AH50" i="1"/>
  <c r="AH37" i="1"/>
  <c r="AH35" i="1"/>
  <c r="AH33" i="1"/>
  <c r="AH32" i="1"/>
  <c r="AH30" i="1"/>
  <c r="AH29" i="1"/>
  <c r="AH28" i="1"/>
  <c r="AH25" i="1"/>
  <c r="AH24" i="1"/>
  <c r="AH23" i="1"/>
  <c r="AH21" i="1"/>
  <c r="AH20" i="1"/>
  <c r="AH17" i="1"/>
  <c r="AH16" i="1"/>
  <c r="AH15" i="1"/>
  <c r="AH14" i="1"/>
  <c r="AH11" i="1"/>
  <c r="AH10" i="1"/>
  <c r="AH6" i="1"/>
  <c r="B1" i="1" l="1"/>
  <c r="C3" i="1" s="1"/>
  <c r="AG3" i="1" l="1"/>
  <c r="AG68" i="1" s="1"/>
  <c r="AF3" i="1" l="1"/>
  <c r="AF68" i="1" s="1"/>
  <c r="AE3" i="1"/>
  <c r="AE68" i="1" s="1"/>
  <c r="AD3" i="1"/>
  <c r="AD68" i="1" s="1"/>
  <c r="AC3" i="1"/>
  <c r="AC68" i="1" s="1"/>
  <c r="AB3" i="1"/>
  <c r="AB68" i="1" s="1"/>
  <c r="AA3" i="1"/>
  <c r="AA68" i="1" s="1"/>
  <c r="Z3" i="1"/>
  <c r="Z68" i="1" s="1"/>
  <c r="Y3" i="1"/>
  <c r="Y68" i="1" s="1"/>
  <c r="X3" i="1"/>
  <c r="X68" i="1" s="1"/>
  <c r="W3" i="1"/>
  <c r="W68" i="1" s="1"/>
  <c r="V3" i="1"/>
  <c r="V68" i="1" s="1"/>
  <c r="U3" i="1"/>
  <c r="U68" i="1" s="1"/>
  <c r="T3" i="1"/>
  <c r="T68" i="1" s="1"/>
  <c r="S3" i="1"/>
  <c r="S68" i="1" s="1"/>
  <c r="R3" i="1"/>
  <c r="R68" i="1" s="1"/>
  <c r="Q3" i="1"/>
  <c r="Q68" i="1" s="1"/>
  <c r="P3" i="1"/>
  <c r="P68" i="1" s="1"/>
  <c r="O3" i="1"/>
  <c r="O68" i="1" s="1"/>
  <c r="N3" i="1"/>
  <c r="N68" i="1" s="1"/>
  <c r="M3" i="1"/>
  <c r="M68" i="1" s="1"/>
  <c r="L3" i="1"/>
  <c r="L68" i="1" s="1"/>
  <c r="K3" i="1"/>
  <c r="K68" i="1" s="1"/>
  <c r="J3" i="1"/>
  <c r="J68" i="1" s="1"/>
  <c r="I3" i="1"/>
  <c r="I68" i="1" s="1"/>
  <c r="H3" i="1"/>
  <c r="H68" i="1" s="1"/>
  <c r="G3" i="1"/>
  <c r="G68" i="1" s="1"/>
  <c r="F3" i="1"/>
  <c r="F68" i="1" s="1"/>
  <c r="E3" i="1" l="1"/>
  <c r="E68" i="1" s="1"/>
  <c r="D3" i="1"/>
  <c r="D68" i="1" s="1"/>
  <c r="C68" i="1"/>
  <c r="AH9" i="1"/>
  <c r="AH5" i="1"/>
  <c r="B68" i="1"/>
  <c r="AI5" i="1"/>
  <c r="B67" i="1"/>
  <c r="AH43" i="1" l="1"/>
  <c r="AI67" i="1"/>
</calcChain>
</file>

<file path=xl/sharedStrings.xml><?xml version="1.0" encoding="utf-8"?>
<sst xmlns="http://schemas.openxmlformats.org/spreadsheetml/2006/main" count="190" uniqueCount="93">
  <si>
    <t>§ 6 Erschwernisszulagen</t>
  </si>
  <si>
    <t>1.12 Arbeiten mit Atemschutzgeräten</t>
  </si>
  <si>
    <t>mit austauschbarem Filter</t>
  </si>
  <si>
    <t>Vollmaske mit austauschbarem Filter</t>
  </si>
  <si>
    <t>Frischluft-Druckschlauchgerät</t>
  </si>
  <si>
    <t>Druckluft-Schlauchgerät (Pressluftatmer)</t>
  </si>
  <si>
    <t>1.2 Schmutzarbeiten</t>
  </si>
  <si>
    <t>1.21Berufsmäßige atypische schmutzarbeiten</t>
  </si>
  <si>
    <t>1.22 Fäkalienarbeiten</t>
  </si>
  <si>
    <t>1.31 Arbeiten in Schaftstiefeln</t>
  </si>
  <si>
    <t>1.32 Arbeiten in Wathosen, Kanallatzhosen</t>
  </si>
  <si>
    <t>1.33 Watanzügen/Taucheranzügen ohne Helm</t>
  </si>
  <si>
    <t>1.3 Wasserarbeiten</t>
  </si>
  <si>
    <t>1.4 Hohe Arbeiten</t>
  </si>
  <si>
    <t>1.41 Arbeiten von Arbeitskörben</t>
  </si>
  <si>
    <t>mehr 20 m</t>
  </si>
  <si>
    <t>mehr als 30 m</t>
  </si>
  <si>
    <t>1.5 Heiße Arbeiten</t>
  </si>
  <si>
    <t>Räumen mit 40 bis 50 Grad Celsius</t>
  </si>
  <si>
    <t>mehr wie 50 Grad Celsius</t>
  </si>
  <si>
    <t>1.6 Erschütterungsarbeiten</t>
  </si>
  <si>
    <t>1.7 Schacht- und Tunnelarbeiten</t>
  </si>
  <si>
    <t>Name:</t>
  </si>
  <si>
    <t>Personal Nr.:</t>
  </si>
  <si>
    <t>1.72 Kanalarbeiten</t>
  </si>
  <si>
    <t>Arbeiten in geschlossenen Kanälen</t>
  </si>
  <si>
    <t>1.8 Druckluftarbeiten</t>
  </si>
  <si>
    <t>bis 1bar Überdruck</t>
  </si>
  <si>
    <t>von 1,0 bar bis 1,5 bar</t>
  </si>
  <si>
    <t>von 1,5 bar bis 2,0 bar</t>
  </si>
  <si>
    <t>von 2,0 bar bis 2,5 bar</t>
  </si>
  <si>
    <t>von 2,5 bar bis 3,0 bar</t>
  </si>
  <si>
    <t>3.2 Verpflegungszuschuss</t>
  </si>
  <si>
    <t xml:space="preserve">Mehr wie 500 km und 8 wochen dort beschäftigt </t>
  </si>
  <si>
    <t>Mehr wie 250 km und 8 wochen dort beschäftigt</t>
  </si>
  <si>
    <t>Mustermann</t>
  </si>
  <si>
    <t>Überstunden</t>
  </si>
  <si>
    <t>Stundenlohn</t>
  </si>
  <si>
    <t>Nachtstunden</t>
  </si>
  <si>
    <t>1.1 Arbeiten mit persönlicher Schutzausrüstung</t>
  </si>
  <si>
    <t>2. Fortfall von Erschwerniszuschlägen</t>
  </si>
  <si>
    <t>§ 7 Fahrtkostenabgeltung, Verpflegungszuschuss und Unterkunft</t>
  </si>
  <si>
    <t xml:space="preserve">Gehe zu </t>
  </si>
  <si>
    <t>3.1 Fahrtkostenabgeltung</t>
  </si>
  <si>
    <t>4. Arbeitsstellen ohne tägliche Heimfahrt</t>
  </si>
  <si>
    <t>4.1 Verpflegungszuschuss</t>
  </si>
  <si>
    <t>4.2 Unterkunft</t>
  </si>
  <si>
    <t>4.3 An- und Abreise</t>
  </si>
  <si>
    <t>4.4 Wochenendheimfahrten</t>
  </si>
  <si>
    <t>4.5 Wegfall des Verpflegungszuschusses</t>
  </si>
  <si>
    <t>3.2 mehr als 10 Stunden von seiner Wohnung Abwesend pro Tag</t>
  </si>
  <si>
    <t>Link zur Arbeitsstättenverordnung</t>
  </si>
  <si>
    <t>im Internet</t>
  </si>
  <si>
    <t>Zurück zur Tabelle</t>
  </si>
  <si>
    <t xml:space="preserve">Abrechnungsmonat: </t>
  </si>
  <si>
    <t>Monat in Zahlen 1 - 12</t>
  </si>
  <si>
    <t>Jahr von 2010 bis 2100</t>
  </si>
  <si>
    <t>Sonntagszulage</t>
  </si>
  <si>
    <t xml:space="preserve">Sonn und Feiertage </t>
  </si>
  <si>
    <t>1 Arbeitstag frei</t>
  </si>
  <si>
    <t>2 Arbeitstage frei</t>
  </si>
  <si>
    <t>Geleistete Stunden</t>
  </si>
  <si>
    <t>Chemikalienschutzanzug ohne Gesichtsschutz (Form B)</t>
  </si>
  <si>
    <t>Chemikalienschutzanzug mit Gesichts- und Atemschutz</t>
  </si>
  <si>
    <t>Stunden</t>
  </si>
  <si>
    <t>Link zur Beschreibung der Zulage</t>
  </si>
  <si>
    <t>Nur in die Gelben Zellen etwas eintragen</t>
  </si>
  <si>
    <t xml:space="preserve">Gesamt </t>
  </si>
  <si>
    <t>Bauzuschlag</t>
  </si>
  <si>
    <t>Lohnregelung nach TV (Lohn/West)</t>
  </si>
  <si>
    <t>Übernachtung</t>
  </si>
  <si>
    <t>Summe/€</t>
  </si>
  <si>
    <t xml:space="preserve">1.61 Bohr- und Schlaghämmern, nicht schwingungsgedämpft mit einem Eigengewicht von 13 kg und mehr
</t>
  </si>
  <si>
    <t xml:space="preserve">1.63 Handarbeiten mit den Pistolen der Höchstdruckgeräte von 500 bar und einer Wasserdurchflussmenge von mehr als 30 l/min
</t>
  </si>
  <si>
    <t>filtrierende Halbmaske (keine "Hundeschnauze")</t>
  </si>
  <si>
    <t>1.42 besonders gefährliche Abbrucharbeiten minimum</t>
  </si>
  <si>
    <t>Tag</t>
  </si>
  <si>
    <t>Luftundurchlässiger Einwegschutzanzug</t>
  </si>
  <si>
    <t xml:space="preserve">1.62 Fahren und Mitfahren auf Baumaschinen einschließlich Anbaugeräten und Fahrzeugen, die vom Hersteller nicht als 
schwingungsgedämpft gekennzeichnet sind
</t>
  </si>
  <si>
    <t xml:space="preserve">1.71 Unterfangungsarbeiten unter den zu unterfangenden Bauteilen Arbeiten in Schächten, die einen Querschnitt von weniger als 4 qm und mehr als 3,60 m Tiefe haben
</t>
  </si>
  <si>
    <t xml:space="preserve">Arbeiten in Tunneln mit einer lichten Höhe von weniger als 2,20 m beim Rohrvortrieb,im Schildvortrieb bis zur Erstellung eines stationären Stütztragewerkes, im Ausbau und in Felstunneln
</t>
  </si>
  <si>
    <t>Bei einer lichten Höhe von weniger als 1,60 m erhöhen sich die Zuschläge um</t>
  </si>
  <si>
    <t>Bei einer lichten Höhe von weniger als 1,20 m erhöhen sich die Zuschläge um</t>
  </si>
  <si>
    <t>Arbeiten ohne Maschineneinsatz in offenen Baugruben und unter 1 m Grabenbreite und über 3,60 m Tiefe</t>
  </si>
  <si>
    <t>Satz</t>
  </si>
  <si>
    <t>Blaue Schrift =</t>
  </si>
  <si>
    <t>Anzahl</t>
  </si>
  <si>
    <t xml:space="preserve">Habe diese Tabelle mal gemacht um zu schauen wie sich die </t>
  </si>
  <si>
    <t>Tarifliche bezahlung auswirkt, ist aber leider nicht gegenzurechen</t>
  </si>
  <si>
    <t>mit dem Prämiensystem was wir derzeitig haben, da man dieses</t>
  </si>
  <si>
    <t>Prämiensystem nicht berechnen kann.</t>
  </si>
  <si>
    <t>Ist mal eine andere Art sich den Tarif auf dem Bau anzuschauen.</t>
  </si>
  <si>
    <t>Gruss 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</si>
</sst>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0.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Up="1" diagonalDown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 diagonalDown="1">
      <left/>
      <right style="thick">
        <color auto="1"/>
      </right>
      <top style="thin">
        <color auto="1"/>
      </top>
      <bottom/>
      <diagonal style="thin">
        <color auto="1"/>
      </diagonal>
    </border>
    <border diagonalUp="1" diagonalDown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 diagonalDown="1">
      <left/>
      <right style="thick">
        <color auto="1"/>
      </right>
      <top/>
      <bottom style="thin">
        <color auto="1"/>
      </bottom>
      <diagonal style="thin">
        <color auto="1"/>
      </diagonal>
    </border>
    <border diagonalUp="1"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 style="thin">
        <color auto="1"/>
      </top>
      <bottom/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/>
      <bottom style="thin">
        <color auto="1"/>
      </bottom>
      <diagonal style="thin">
        <color auto="1"/>
      </diagonal>
    </border>
    <border diagonalUp="1" diagonalDown="1">
      <left/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5" fillId="0" borderId="9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10" xfId="0" applyFont="1" applyBorder="1"/>
    <xf numFmtId="0" fontId="0" fillId="0" borderId="0" xfId="0" applyAlignment="1">
      <alignment horizontal="left"/>
    </xf>
    <xf numFmtId="8" fontId="7" fillId="0" borderId="0" xfId="0" applyNumberFormat="1" applyFont="1" applyAlignment="1">
      <alignment horizontal="left"/>
    </xf>
    <xf numFmtId="8" fontId="0" fillId="0" borderId="0" xfId="0" applyNumberFormat="1" applyAlignment="1">
      <alignment horizontal="left"/>
    </xf>
    <xf numFmtId="0" fontId="0" fillId="0" borderId="0" xfId="0" applyFill="1"/>
    <xf numFmtId="16" fontId="0" fillId="0" borderId="0" xfId="0" applyNumberFormat="1"/>
    <xf numFmtId="0" fontId="3" fillId="0" borderId="0" xfId="0" applyFont="1"/>
    <xf numFmtId="0" fontId="6" fillId="0" borderId="0" xfId="1"/>
    <xf numFmtId="0" fontId="0" fillId="0" borderId="0" xfId="0" applyBorder="1"/>
    <xf numFmtId="8" fontId="2" fillId="4" borderId="18" xfId="0" applyNumberFormat="1" applyFont="1" applyFill="1" applyBorder="1" applyAlignment="1">
      <alignment horizontal="center"/>
    </xf>
    <xf numFmtId="14" fontId="0" fillId="3" borderId="24" xfId="0" applyNumberFormat="1" applyFill="1" applyBorder="1" applyAlignment="1" applyProtection="1">
      <alignment horizontal="center"/>
    </xf>
    <xf numFmtId="0" fontId="2" fillId="0" borderId="0" xfId="0" applyFont="1" applyBorder="1"/>
    <xf numFmtId="0" fontId="2" fillId="4" borderId="29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0" fillId="4" borderId="2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3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8" fontId="1" fillId="0" borderId="34" xfId="0" applyNumberFormat="1" applyFont="1" applyBorder="1" applyAlignment="1">
      <alignment horizontal="center"/>
    </xf>
    <xf numFmtId="0" fontId="8" fillId="0" borderId="35" xfId="1" applyFont="1" applyFill="1" applyBorder="1"/>
    <xf numFmtId="0" fontId="11" fillId="0" borderId="35" xfId="1" applyFont="1" applyFill="1" applyBorder="1"/>
    <xf numFmtId="0" fontId="11" fillId="0" borderId="23" xfId="1" applyFont="1" applyFill="1" applyBorder="1"/>
    <xf numFmtId="0" fontId="11" fillId="0" borderId="3" xfId="1" applyFont="1" applyBorder="1"/>
    <xf numFmtId="0" fontId="11" fillId="0" borderId="14" xfId="1" applyFont="1" applyFill="1" applyBorder="1"/>
    <xf numFmtId="0" fontId="10" fillId="0" borderId="14" xfId="0" applyFont="1" applyFill="1" applyBorder="1"/>
    <xf numFmtId="0" fontId="10" fillId="0" borderId="3" xfId="0" applyFont="1" applyBorder="1"/>
    <xf numFmtId="0" fontId="10" fillId="0" borderId="6" xfId="0" applyFont="1" applyBorder="1"/>
    <xf numFmtId="0" fontId="11" fillId="0" borderId="6" xfId="1" applyFont="1" applyFill="1" applyBorder="1"/>
    <xf numFmtId="0" fontId="11" fillId="0" borderId="12" xfId="1" applyFont="1" applyFill="1" applyBorder="1"/>
    <xf numFmtId="0" fontId="10" fillId="0" borderId="0" xfId="0" applyFont="1"/>
    <xf numFmtId="0" fontId="11" fillId="0" borderId="36" xfId="1" applyFont="1" applyFill="1" applyBorder="1"/>
    <xf numFmtId="0" fontId="0" fillId="0" borderId="13" xfId="0" applyFont="1" applyFill="1" applyBorder="1"/>
    <xf numFmtId="0" fontId="0" fillId="5" borderId="25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164" fontId="0" fillId="4" borderId="7" xfId="0" applyNumberFormat="1" applyFill="1" applyBorder="1" applyAlignment="1" applyProtection="1">
      <alignment horizontal="center"/>
      <protection locked="0"/>
    </xf>
    <xf numFmtId="164" fontId="0" fillId="6" borderId="7" xfId="0" applyNumberFormat="1" applyFill="1" applyBorder="1" applyAlignment="1" applyProtection="1">
      <alignment horizontal="center"/>
      <protection locked="0"/>
    </xf>
    <xf numFmtId="164" fontId="0" fillId="4" borderId="8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164" fontId="0" fillId="6" borderId="4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6" borderId="1" xfId="0" applyNumberFormat="1" applyFill="1" applyBorder="1" applyAlignment="1" applyProtection="1">
      <alignment horizontal="center"/>
      <protection locked="0"/>
    </xf>
    <xf numFmtId="8" fontId="0" fillId="0" borderId="0" xfId="0" applyNumberFormat="1" applyAlignment="1">
      <alignment horizontal="center"/>
    </xf>
    <xf numFmtId="0" fontId="0" fillId="0" borderId="14" xfId="0" applyFont="1" applyBorder="1"/>
    <xf numFmtId="0" fontId="0" fillId="6" borderId="0" xfId="0" applyFill="1"/>
    <xf numFmtId="0" fontId="0" fillId="4" borderId="38" xfId="0" applyFont="1" applyFill="1" applyBorder="1" applyAlignment="1" applyProtection="1">
      <alignment horizontal="center"/>
      <protection locked="0"/>
    </xf>
    <xf numFmtId="0" fontId="0" fillId="4" borderId="39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164" fontId="0" fillId="4" borderId="3" xfId="0" applyNumberFormat="1" applyFill="1" applyBorder="1" applyAlignment="1" applyProtection="1">
      <alignment horizontal="center"/>
      <protection locked="0"/>
    </xf>
    <xf numFmtId="0" fontId="0" fillId="4" borderId="4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42" xfId="0" applyFont="1" applyFill="1" applyBorder="1" applyAlignment="1" applyProtection="1">
      <alignment horizontal="center"/>
    </xf>
    <xf numFmtId="8" fontId="2" fillId="6" borderId="42" xfId="0" applyNumberFormat="1" applyFont="1" applyFill="1" applyBorder="1" applyAlignment="1" applyProtection="1">
      <alignment horizontal="center"/>
    </xf>
    <xf numFmtId="0" fontId="0" fillId="6" borderId="42" xfId="0" applyFont="1" applyFill="1" applyBorder="1" applyAlignment="1" applyProtection="1">
      <alignment horizontal="center" vertical="center"/>
    </xf>
    <xf numFmtId="0" fontId="10" fillId="0" borderId="3" xfId="0" applyFont="1" applyBorder="1" applyProtection="1"/>
    <xf numFmtId="0" fontId="11" fillId="0" borderId="3" xfId="1" applyFont="1" applyBorder="1" applyProtection="1"/>
    <xf numFmtId="0" fontId="10" fillId="6" borderId="14" xfId="0" applyFont="1" applyFill="1" applyBorder="1"/>
    <xf numFmtId="17" fontId="0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8" fillId="0" borderId="3" xfId="1" applyFont="1" applyBorder="1" applyAlignment="1">
      <alignment wrapText="1"/>
    </xf>
    <xf numFmtId="17" fontId="10" fillId="6" borderId="36" xfId="0" applyNumberFormat="1" applyFont="1" applyFill="1" applyBorder="1" applyAlignment="1" applyProtection="1">
      <alignment wrapText="1"/>
    </xf>
    <xf numFmtId="0" fontId="0" fillId="0" borderId="3" xfId="0" applyFont="1" applyBorder="1"/>
    <xf numFmtId="0" fontId="0" fillId="4" borderId="39" xfId="0" applyFill="1" applyBorder="1" applyAlignment="1" applyProtection="1">
      <alignment horizontal="center" vertical="center"/>
      <protection locked="0"/>
    </xf>
    <xf numFmtId="0" fontId="0" fillId="6" borderId="41" xfId="0" applyFont="1" applyFill="1" applyBorder="1" applyAlignment="1" applyProtection="1">
      <alignment horizontal="center"/>
    </xf>
    <xf numFmtId="0" fontId="2" fillId="0" borderId="20" xfId="0" applyFont="1" applyBorder="1"/>
    <xf numFmtId="0" fontId="2" fillId="6" borderId="45" xfId="0" applyFont="1" applyFill="1" applyBorder="1" applyAlignment="1" applyProtection="1">
      <alignment horizontal="center"/>
    </xf>
    <xf numFmtId="0" fontId="0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0" fillId="6" borderId="8" xfId="0" applyFill="1" applyBorder="1" applyAlignment="1" applyProtection="1">
      <alignment horizontal="center"/>
      <protection locked="0"/>
    </xf>
    <xf numFmtId="164" fontId="0" fillId="6" borderId="8" xfId="0" applyNumberFormat="1" applyFill="1" applyBorder="1" applyAlignment="1" applyProtection="1">
      <alignment horizontal="center"/>
      <protection locked="0"/>
    </xf>
    <xf numFmtId="0" fontId="12" fillId="6" borderId="26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8" fontId="2" fillId="6" borderId="2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8" fontId="0" fillId="6" borderId="1" xfId="0" applyNumberFormat="1" applyFill="1" applyBorder="1" applyAlignment="1">
      <alignment horizontal="center"/>
    </xf>
    <xf numFmtId="8" fontId="0" fillId="6" borderId="1" xfId="0" applyNumberFormat="1" applyFill="1" applyBorder="1" applyAlignment="1">
      <alignment horizontal="center" vertical="center"/>
    </xf>
    <xf numFmtId="8" fontId="1" fillId="6" borderId="1" xfId="0" applyNumberFormat="1" applyFont="1" applyFill="1" applyBorder="1" applyAlignment="1">
      <alignment horizontal="center"/>
    </xf>
    <xf numFmtId="0" fontId="0" fillId="6" borderId="48" xfId="0" applyFont="1" applyFill="1" applyBorder="1" applyAlignment="1" applyProtection="1">
      <alignment horizontal="center"/>
    </xf>
    <xf numFmtId="0" fontId="0" fillId="6" borderId="49" xfId="0" applyFont="1" applyFill="1" applyBorder="1" applyAlignment="1" applyProtection="1">
      <alignment horizontal="center"/>
    </xf>
    <xf numFmtId="0" fontId="0" fillId="6" borderId="50" xfId="0" applyFont="1" applyFill="1" applyBorder="1" applyAlignment="1" applyProtection="1">
      <alignment horizontal="center"/>
    </xf>
    <xf numFmtId="0" fontId="0" fillId="4" borderId="51" xfId="0" applyFont="1" applyFill="1" applyBorder="1" applyAlignment="1" applyProtection="1">
      <alignment horizontal="center"/>
      <protection locked="0"/>
    </xf>
    <xf numFmtId="0" fontId="0" fillId="4" borderId="58" xfId="0" applyFill="1" applyBorder="1" applyAlignment="1" applyProtection="1">
      <alignment horizontal="center"/>
      <protection locked="0"/>
    </xf>
    <xf numFmtId="0" fontId="0" fillId="6" borderId="59" xfId="0" applyFill="1" applyBorder="1" applyAlignment="1" applyProtection="1">
      <alignment horizontal="center"/>
      <protection locked="0"/>
    </xf>
    <xf numFmtId="0" fontId="0" fillId="4" borderId="59" xfId="0" applyFill="1" applyBorder="1" applyAlignment="1" applyProtection="1">
      <alignment horizontal="center"/>
      <protection locked="0"/>
    </xf>
    <xf numFmtId="0" fontId="0" fillId="6" borderId="60" xfId="0" applyFill="1" applyBorder="1" applyAlignment="1" applyProtection="1">
      <alignment horizontal="center"/>
      <protection locked="0"/>
    </xf>
    <xf numFmtId="0" fontId="0" fillId="4" borderId="64" xfId="0" applyFill="1" applyBorder="1" applyAlignment="1" applyProtection="1">
      <alignment horizontal="center"/>
      <protection locked="0"/>
    </xf>
    <xf numFmtId="0" fontId="0" fillId="4" borderId="58" xfId="0" applyFill="1" applyBorder="1" applyAlignment="1" applyProtection="1">
      <alignment horizontal="center"/>
    </xf>
    <xf numFmtId="0" fontId="0" fillId="6" borderId="65" xfId="0" applyFill="1" applyBorder="1" applyAlignment="1" applyProtection="1">
      <alignment horizontal="center"/>
    </xf>
    <xf numFmtId="0" fontId="0" fillId="4" borderId="65" xfId="0" applyFill="1" applyBorder="1" applyAlignment="1" applyProtection="1">
      <alignment horizontal="center"/>
    </xf>
    <xf numFmtId="0" fontId="0" fillId="4" borderId="63" xfId="0" applyFill="1" applyBorder="1" applyAlignment="1" applyProtection="1">
      <alignment horizontal="center"/>
    </xf>
    <xf numFmtId="0" fontId="0" fillId="4" borderId="64" xfId="0" applyFill="1" applyBorder="1" applyAlignment="1" applyProtection="1">
      <alignment horizontal="center"/>
    </xf>
    <xf numFmtId="0" fontId="0" fillId="6" borderId="59" xfId="0" applyFill="1" applyBorder="1" applyAlignment="1" applyProtection="1">
      <alignment horizontal="center"/>
    </xf>
    <xf numFmtId="0" fontId="0" fillId="4" borderId="59" xfId="0" applyFill="1" applyBorder="1" applyAlignment="1" applyProtection="1">
      <alignment horizontal="center"/>
    </xf>
    <xf numFmtId="164" fontId="0" fillId="4" borderId="58" xfId="0" applyNumberFormat="1" applyFill="1" applyBorder="1" applyAlignment="1" applyProtection="1">
      <alignment horizontal="center"/>
      <protection locked="0"/>
    </xf>
    <xf numFmtId="164" fontId="0" fillId="6" borderId="59" xfId="0" applyNumberFormat="1" applyFill="1" applyBorder="1" applyAlignment="1" applyProtection="1">
      <alignment horizontal="center"/>
      <protection locked="0"/>
    </xf>
    <xf numFmtId="164" fontId="0" fillId="4" borderId="65" xfId="0" applyNumberFormat="1" applyFill="1" applyBorder="1" applyAlignment="1" applyProtection="1">
      <alignment horizontal="center"/>
      <protection locked="0"/>
    </xf>
    <xf numFmtId="164" fontId="0" fillId="6" borderId="65" xfId="0" applyNumberFormat="1" applyFill="1" applyBorder="1" applyAlignment="1" applyProtection="1">
      <alignment horizontal="center"/>
      <protection locked="0"/>
    </xf>
    <xf numFmtId="164" fontId="0" fillId="4" borderId="6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6" borderId="0" xfId="0" applyNumberFormat="1" applyFill="1" applyAlignment="1">
      <alignment horizontal="center"/>
    </xf>
    <xf numFmtId="0" fontId="12" fillId="8" borderId="11" xfId="0" applyFont="1" applyFill="1" applyBorder="1" applyAlignment="1">
      <alignment horizontal="center"/>
    </xf>
    <xf numFmtId="6" fontId="8" fillId="8" borderId="11" xfId="0" applyNumberFormat="1" applyFont="1" applyFill="1" applyBorder="1" applyAlignment="1">
      <alignment horizontal="center"/>
    </xf>
    <xf numFmtId="0" fontId="8" fillId="8" borderId="33" xfId="0" applyFont="1" applyFill="1" applyBorder="1" applyProtection="1"/>
    <xf numFmtId="0" fontId="8" fillId="8" borderId="11" xfId="0" applyFont="1" applyFill="1" applyBorder="1" applyProtection="1"/>
    <xf numFmtId="8" fontId="8" fillId="8" borderId="5" xfId="0" applyNumberFormat="1" applyFont="1" applyFill="1" applyBorder="1" applyAlignment="1">
      <alignment horizontal="center"/>
    </xf>
    <xf numFmtId="0" fontId="8" fillId="8" borderId="33" xfId="0" applyFont="1" applyFill="1" applyBorder="1" applyAlignment="1" applyProtection="1">
      <alignment horizontal="center"/>
    </xf>
    <xf numFmtId="0" fontId="8" fillId="8" borderId="11" xfId="0" applyFont="1" applyFill="1" applyBorder="1" applyAlignment="1" applyProtection="1">
      <alignment horizontal="center"/>
    </xf>
    <xf numFmtId="8" fontId="8" fillId="8" borderId="5" xfId="0" applyNumberFormat="1" applyFont="1" applyFill="1" applyBorder="1" applyAlignment="1" applyProtection="1">
      <alignment horizontal="center"/>
    </xf>
    <xf numFmtId="0" fontId="8" fillId="8" borderId="11" xfId="0" applyFont="1" applyFill="1" applyBorder="1"/>
    <xf numFmtId="165" fontId="8" fillId="8" borderId="33" xfId="0" applyNumberFormat="1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/>
    </xf>
    <xf numFmtId="8" fontId="8" fillId="8" borderId="5" xfId="0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/>
    </xf>
    <xf numFmtId="9" fontId="8" fillId="8" borderId="5" xfId="0" applyNumberFormat="1" applyFont="1" applyFill="1" applyBorder="1" applyAlignment="1">
      <alignment horizontal="center"/>
    </xf>
    <xf numFmtId="9" fontId="8" fillId="8" borderId="33" xfId="0" applyNumberFormat="1" applyFont="1" applyFill="1" applyBorder="1" applyAlignment="1">
      <alignment horizontal="center"/>
    </xf>
    <xf numFmtId="10" fontId="8" fillId="8" borderId="5" xfId="0" applyNumberFormat="1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0" fillId="0" borderId="12" xfId="0" applyFont="1" applyFill="1" applyBorder="1"/>
    <xf numFmtId="165" fontId="8" fillId="8" borderId="33" xfId="0" applyNumberFormat="1" applyFont="1" applyFill="1" applyBorder="1" applyAlignment="1" applyProtection="1">
      <alignment horizontal="center" vertical="center"/>
    </xf>
    <xf numFmtId="165" fontId="8" fillId="8" borderId="33" xfId="0" applyNumberFormat="1" applyFont="1" applyFill="1" applyBorder="1" applyAlignment="1">
      <alignment horizontal="center" vertical="center"/>
    </xf>
    <xf numFmtId="0" fontId="0" fillId="6" borderId="43" xfId="0" applyFont="1" applyFill="1" applyBorder="1" applyAlignment="1" applyProtection="1">
      <alignment horizontal="center" vertical="center"/>
    </xf>
    <xf numFmtId="0" fontId="0" fillId="4" borderId="44" xfId="0" applyFill="1" applyBorder="1" applyAlignment="1" applyProtection="1">
      <alignment horizontal="center" vertical="center"/>
    </xf>
    <xf numFmtId="0" fontId="0" fillId="6" borderId="12" xfId="0" applyFont="1" applyFill="1" applyBorder="1" applyAlignment="1" applyProtection="1">
      <alignment vertical="top" wrapText="1"/>
    </xf>
    <xf numFmtId="0" fontId="0" fillId="6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47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6" fontId="0" fillId="0" borderId="0" xfId="0" applyNumberFormat="1" applyAlignment="1">
      <alignment horizontal="center"/>
    </xf>
    <xf numFmtId="0" fontId="0" fillId="6" borderId="43" xfId="0" applyFont="1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4" borderId="44" xfId="0" applyFill="1" applyBorder="1" applyAlignment="1" applyProtection="1">
      <alignment horizontal="center" vertical="center"/>
    </xf>
    <xf numFmtId="0" fontId="0" fillId="4" borderId="47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165" fontId="8" fillId="8" borderId="33" xfId="0" applyNumberFormat="1" applyFont="1" applyFill="1" applyBorder="1" applyAlignment="1" applyProtection="1">
      <alignment horizontal="center" vertical="center"/>
    </xf>
    <xf numFmtId="165" fontId="8" fillId="8" borderId="33" xfId="0" applyNumberFormat="1" applyFont="1" applyFill="1" applyBorder="1" applyAlignment="1">
      <alignment horizontal="center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12" xfId="0" applyFont="1" applyFill="1" applyBorder="1" applyAlignment="1">
      <alignment wrapText="1"/>
    </xf>
    <xf numFmtId="0" fontId="2" fillId="4" borderId="46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2" fillId="6" borderId="42" xfId="0" applyFont="1" applyFill="1" applyBorder="1" applyAlignment="1" applyProtection="1">
      <alignment horizontal="center"/>
    </xf>
    <xf numFmtId="8" fontId="2" fillId="6" borderId="67" xfId="0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0" fillId="6" borderId="7" xfId="0" applyFill="1" applyBorder="1" applyAlignment="1" applyProtection="1">
      <alignment horizontal="center"/>
    </xf>
    <xf numFmtId="0" fontId="0" fillId="6" borderId="71" xfId="0" applyFill="1" applyBorder="1" applyAlignment="1" applyProtection="1">
      <alignment horizontal="center"/>
    </xf>
    <xf numFmtId="8" fontId="0" fillId="6" borderId="4" xfId="0" applyNumberFormat="1" applyFill="1" applyBorder="1" applyAlignment="1">
      <alignment horizontal="center"/>
    </xf>
    <xf numFmtId="8" fontId="0" fillId="6" borderId="7" xfId="0" applyNumberFormat="1" applyFill="1" applyBorder="1" applyAlignment="1">
      <alignment horizontal="center"/>
    </xf>
    <xf numFmtId="8" fontId="0" fillId="6" borderId="71" xfId="0" applyNumberFormat="1" applyFill="1" applyBorder="1" applyAlignment="1">
      <alignment horizontal="center"/>
    </xf>
    <xf numFmtId="8" fontId="0" fillId="6" borderId="8" xfId="0" applyNumberFormat="1" applyFill="1" applyBorder="1" applyAlignment="1">
      <alignment horizontal="center" vertical="center"/>
    </xf>
    <xf numFmtId="165" fontId="0" fillId="6" borderId="8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8" fillId="6" borderId="70" xfId="0" applyFont="1" applyFill="1" applyBorder="1" applyAlignment="1">
      <alignment horizontal="center"/>
    </xf>
    <xf numFmtId="0" fontId="8" fillId="6" borderId="69" xfId="0" applyFont="1" applyFill="1" applyBorder="1" applyAlignment="1">
      <alignment horizontal="center"/>
    </xf>
    <xf numFmtId="0" fontId="0" fillId="6" borderId="68" xfId="0" applyFill="1" applyBorder="1" applyAlignment="1" applyProtection="1"/>
    <xf numFmtId="0" fontId="0" fillId="6" borderId="69" xfId="0" applyFill="1" applyBorder="1" applyAlignment="1" applyProtection="1"/>
    <xf numFmtId="0" fontId="0" fillId="6" borderId="70" xfId="0" applyFill="1" applyBorder="1" applyAlignment="1"/>
    <xf numFmtId="0" fontId="0" fillId="6" borderId="69" xfId="0" applyFill="1" applyBorder="1" applyAlignment="1"/>
    <xf numFmtId="6" fontId="0" fillId="7" borderId="15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left"/>
    </xf>
    <xf numFmtId="0" fontId="0" fillId="4" borderId="53" xfId="0" applyFill="1" applyBorder="1" applyAlignment="1" applyProtection="1">
      <alignment horizontal="center"/>
    </xf>
    <xf numFmtId="0" fontId="0" fillId="4" borderId="56" xfId="0" applyFill="1" applyBorder="1" applyAlignment="1" applyProtection="1">
      <alignment horizontal="center"/>
    </xf>
    <xf numFmtId="0" fontId="0" fillId="6" borderId="53" xfId="0" applyFill="1" applyBorder="1" applyAlignment="1" applyProtection="1">
      <alignment horizontal="center"/>
    </xf>
    <xf numFmtId="0" fontId="0" fillId="6" borderId="56" xfId="0" applyFill="1" applyBorder="1" applyAlignment="1" applyProtection="1">
      <alignment horizontal="center"/>
    </xf>
    <xf numFmtId="0" fontId="0" fillId="5" borderId="21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protection locked="0"/>
    </xf>
    <xf numFmtId="8" fontId="8" fillId="5" borderId="22" xfId="0" applyNumberFormat="1" applyFont="1" applyFill="1" applyBorder="1" applyAlignment="1" applyProtection="1">
      <alignment horizontal="center"/>
      <protection locked="0"/>
    </xf>
    <xf numFmtId="0" fontId="0" fillId="4" borderId="52" xfId="0" applyFill="1" applyBorder="1" applyAlignment="1" applyProtection="1">
      <alignment horizontal="center"/>
    </xf>
    <xf numFmtId="0" fontId="0" fillId="0" borderId="55" xfId="0" applyBorder="1" applyAlignment="1">
      <alignment horizontal="center"/>
    </xf>
    <xf numFmtId="0" fontId="0" fillId="4" borderId="55" xfId="0" applyFill="1" applyBorder="1" applyAlignment="1" applyProtection="1">
      <alignment horizontal="center"/>
    </xf>
    <xf numFmtId="0" fontId="0" fillId="4" borderId="61" xfId="0" applyFill="1" applyBorder="1" applyAlignment="1" applyProtection="1">
      <alignment horizontal="center"/>
    </xf>
    <xf numFmtId="0" fontId="0" fillId="4" borderId="62" xfId="0" applyFill="1" applyBorder="1" applyAlignment="1" applyProtection="1">
      <alignment horizontal="center"/>
    </xf>
    <xf numFmtId="0" fontId="0" fillId="4" borderId="54" xfId="0" applyFill="1" applyBorder="1" applyAlignment="1" applyProtection="1">
      <alignment horizontal="center"/>
    </xf>
    <xf numFmtId="0" fontId="0" fillId="4" borderId="57" xfId="0" applyFill="1" applyBorder="1" applyAlignment="1" applyProtection="1">
      <alignment horizontal="center"/>
    </xf>
    <xf numFmtId="0" fontId="6" fillId="2" borderId="0" xfId="1" applyFill="1" applyAlignment="1">
      <alignment horizontal="center"/>
    </xf>
    <xf numFmtId="0" fontId="0" fillId="0" borderId="0" xfId="0" applyFont="1"/>
    <xf numFmtId="0" fontId="0" fillId="0" borderId="0" xfId="0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66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1076325</xdr:colOff>
      <xdr:row>3</xdr:row>
      <xdr:rowOff>57150</xdr:rowOff>
    </xdr:from>
    <xdr:to>
      <xdr:col>1</xdr:col>
      <xdr:colOff>1219200</xdr:colOff>
      <xdr:row>3</xdr:row>
      <xdr:rowOff>200025</xdr:rowOff>
    </xdr:to>
    <xdr:sp macro="" textlink="">
      <xdr:nvSpPr>
        <xdr:cNvPr id="2" name="Pfeil: nach unten 1">
          <a:extLst>
            <a:ext uri="{FF2B5EF4-FFF2-40B4-BE49-F238E27FC236}">
              <a16:creationId xmlns:a16="http://schemas.microsoft.com/office/drawing/2014/main" id="{427D4B56-0CDA-40AA-9477-0E4B160FAE99}"/>
            </a:ext>
          </a:extLst>
        </xdr:cNvPr>
        <xdr:cNvSpPr/>
      </xdr:nvSpPr>
      <xdr:spPr>
        <a:xfrm>
          <a:off x="4953000" y="800100"/>
          <a:ext cx="142875" cy="142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2847975</xdr:colOff>
      <xdr:row>3</xdr:row>
      <xdr:rowOff>28575</xdr:rowOff>
    </xdr:from>
    <xdr:to>
      <xdr:col>0</xdr:col>
      <xdr:colOff>3733800</xdr:colOff>
      <xdr:row>3</xdr:row>
      <xdr:rowOff>190500</xdr:rowOff>
    </xdr:to>
    <xdr:sp macro="" textlink="">
      <xdr:nvSpPr>
        <xdr:cNvPr id="3" name="Pfeil: nach rechts 2">
          <a:extLst>
            <a:ext uri="{FF2B5EF4-FFF2-40B4-BE49-F238E27FC236}">
              <a16:creationId xmlns:a16="http://schemas.microsoft.com/office/drawing/2014/main" id="{C24996B7-B1F9-407A-BB2C-22A03469F2BE}"/>
            </a:ext>
          </a:extLst>
        </xdr:cNvPr>
        <xdr:cNvSpPr/>
      </xdr:nvSpPr>
      <xdr:spPr>
        <a:xfrm>
          <a:off x="2847975" y="771525"/>
          <a:ext cx="885825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57150</xdr:colOff>
      <xdr:row>3</xdr:row>
      <xdr:rowOff>57150</xdr:rowOff>
    </xdr:from>
    <xdr:to>
      <xdr:col>1</xdr:col>
      <xdr:colOff>200025</xdr:colOff>
      <xdr:row>3</xdr:row>
      <xdr:rowOff>200025</xdr:rowOff>
    </xdr:to>
    <xdr:sp macro="" textlink="">
      <xdr:nvSpPr>
        <xdr:cNvPr id="5" name="Pfeil: nach unten 4">
          <a:extLst>
            <a:ext uri="{FF2B5EF4-FFF2-40B4-BE49-F238E27FC236}">
              <a16:creationId xmlns:a16="http://schemas.microsoft.com/office/drawing/2014/main" id="{90CB641B-AB94-4458-AB0C-81717DA3B871}"/>
            </a:ext>
          </a:extLst>
        </xdr:cNvPr>
        <xdr:cNvSpPr/>
      </xdr:nvSpPr>
      <xdr:spPr>
        <a:xfrm>
          <a:off x="3933825" y="800100"/>
          <a:ext cx="142875" cy="142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761999</xdr:colOff>
      <xdr:row>9</xdr:row>
      <xdr:rowOff>190499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50023E7-4941-44F8-ABCD-98D839352D3D}"/>
            </a:ext>
          </a:extLst>
        </xdr:cNvPr>
        <xdr:cNvSpPr txBox="1"/>
      </xdr:nvSpPr>
      <xdr:spPr>
        <a:xfrm>
          <a:off x="19050" y="0"/>
          <a:ext cx="4552949" cy="1781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6 Erschwerniszuschläge</a:t>
          </a:r>
          <a:endParaRPr lang="de-DE">
            <a:effectLst/>
          </a:endParaRP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1.3 Wasserarbeiten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1.31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 in Schaftstiefeln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1.32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 in Wathosen, Kanallatzhosen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1.33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 in Watanzügen oder in Taucheranzügen ohne Helm</a:t>
          </a:r>
          <a:endParaRPr lang="de-D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752475</xdr:colOff>
      <xdr:row>17</xdr:row>
      <xdr:rowOff>180975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EE08CD7-93EF-466A-A804-BB6D62A3A6E5}"/>
            </a:ext>
          </a:extLst>
        </xdr:cNvPr>
        <xdr:cNvSpPr txBox="1"/>
      </xdr:nvSpPr>
      <xdr:spPr>
        <a:xfrm>
          <a:off x="9525" y="0"/>
          <a:ext cx="5314950" cy="3419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1.4 Hohe Arbeiten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1.41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Herstellung und Beseitigung von Gerüsten; Arbeiten auf Rüstungen, deren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Belagfläche weniger als 90 cm breit ist; Richten und Aufstellen von Türmen;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Abbrucharbeiten an Schornsteinen; Mitfahren auf dem Betonkübel, an dem Einrichtungen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die Personenaufnahme vorhanden sind, am Kran; Arbeiten von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Arbeitskörben aus bei einer Höhe von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mehr als 20 m 1,45 €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mehr als 30 m 1,70 €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mehr als 50 m 2,00 €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1.42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Der Zuschlag für besonders gefährliche Abbrucharbeiten muss frei vereinbart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werden.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Er beträgt mindestens 1,70 €</a:t>
          </a:r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1</xdr:colOff>
      <xdr:row>16</xdr:row>
      <xdr:rowOff>180974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C7073A5-64FA-4333-9A58-DAE15544A798}"/>
            </a:ext>
          </a:extLst>
        </xdr:cNvPr>
        <xdr:cNvSpPr txBox="1"/>
      </xdr:nvSpPr>
      <xdr:spPr>
        <a:xfrm>
          <a:off x="1" y="0"/>
          <a:ext cx="5334000" cy="3228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1.5 Heiße Arbeiten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 in Räumen, in denen eine Temperatur von 40 bis 50 Grad Celsius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herrscht,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jedoch bei einer Temperatur von mehr als 50 Grad Celsius</a:t>
          </a:r>
          <a:endParaRPr lang="de-D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17</xdr:row>
      <xdr:rowOff>190499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772BEEA-FDB7-42A4-9573-6786920A1B62}"/>
            </a:ext>
          </a:extLst>
        </xdr:cNvPr>
        <xdr:cNvSpPr txBox="1"/>
      </xdr:nvSpPr>
      <xdr:spPr>
        <a:xfrm>
          <a:off x="0" y="0"/>
          <a:ext cx="5334000" cy="3428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1.6 Erschütterungsarbeiten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1.61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Bedienung von handgeführten Bohr- und Schlaghämmern, die vom Hersteller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nicht als schwingungsgedämpft gekennzeichnet sind, mit einem Eigengewicht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von 13 kg und mehr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1.62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Fahren und Mitfahren auf Baumaschinen einschließlich Anbaugeräten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und Fahrzeugen, die vom Hersteller nicht als schwingungsgedämpft gekennzeichnet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sind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1.63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Handarbeiten mit den Pistolen der Höchstdruckgeräte von 500 bar und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einer Wasserdurchflussmenge von mehr als 30 l/min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6</xdr:col>
      <xdr:colOff>761999</xdr:colOff>
      <xdr:row>17</xdr:row>
      <xdr:rowOff>180974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75FCA19-BA0C-48F4-A394-7CB4A719A898}"/>
            </a:ext>
          </a:extLst>
        </xdr:cNvPr>
        <xdr:cNvSpPr txBox="1"/>
      </xdr:nvSpPr>
      <xdr:spPr>
        <a:xfrm>
          <a:off x="9524" y="0"/>
          <a:ext cx="5324475" cy="3419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1.7 Schacht- und Tunnelarbeiten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1.71 Unterfangungsarbeiten unter den zu unterfangenden Bauteilen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 in Schächten, die einen Querschnitt von weniger als 4 qm und mehr als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3,60 m Tiefe haben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 in Tunneln mit einer lichten Höhe von weniger als 2,20 m beim Rohrvortrieb,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 Schildvortrieb bis zur Erstellung eines stationären Stütztragewerkes, im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Ausbau und in Felstunneln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einer lichten Höhe von weniger als 1,60 m erhöhen sich die Zuschläge um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einer lichten Höhe von weniger als 1,20 m erhöhen sich die Zuschläge um</a:t>
          </a:r>
          <a:endParaRPr lang="de-D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43525" cy="329565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25CB32E-A9E2-4F26-81AE-9C761AADABAB}"/>
            </a:ext>
          </a:extLst>
        </xdr:cNvPr>
        <xdr:cNvSpPr txBox="1"/>
      </xdr:nvSpPr>
      <xdr:spPr>
        <a:xfrm>
          <a:off x="0" y="0"/>
          <a:ext cx="5343525" cy="3295650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1.72 Kanalarbeiten</a:t>
          </a:r>
        </a:p>
        <a:p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Arbeiten ohne Maschineneinsatz in offenen Baugruben und unter 1 m Grabenbreite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und über 3,60 m Tiefe</a:t>
          </a:r>
        </a:p>
        <a:p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Arbeiten in geschlossenen Kanälen</a:t>
          </a:r>
        </a:p>
        <a:p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1.73 Arbeiten in Bergwerken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Arbeiten in Bergwerken unter Tage </a:t>
          </a:r>
        </a:p>
        <a:p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Neben diesem Zuschlag wird der Zuschlag für die in Nr. 1.71 genannten Arbeiten</a:t>
          </a:r>
        </a:p>
        <a:p>
          <a:r>
            <a:rPr lang="de-D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nicht gezahlt.</a:t>
          </a:r>
          <a:endParaRPr lang="de-DE" sz="1100" b="1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752475</xdr:colOff>
      <xdr:row>17</xdr:row>
      <xdr:rowOff>190499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F66761B-E938-4138-8338-89058262809B}"/>
            </a:ext>
          </a:extLst>
        </xdr:cNvPr>
        <xdr:cNvSpPr txBox="1"/>
      </xdr:nvSpPr>
      <xdr:spPr>
        <a:xfrm>
          <a:off x="0" y="19050"/>
          <a:ext cx="5324475" cy="3409949"/>
        </a:xfrm>
        <a:prstGeom prst="rect">
          <a:avLst/>
        </a:prstGeom>
        <a:solidFill>
          <a:schemeClr val="lt1">
            <a:alpha val="59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1.8 Druckluftarbeiten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bis 100 kPA Überdruck 1,70 €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bis 150 kPA Überdruck 2,45 €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bis 200 kPA Überdruck 3,90 €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bis 250 kPA Überdruck 5,75 €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bis 300 kPA Überdruck 8,50 €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bis 370 kPA Überdruck 12,05 €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rgbClr val="0070C0"/>
              </a:solidFill>
              <a:latin typeface="+mn-lt"/>
              <a:ea typeface="+mn-ea"/>
              <a:cs typeface="+mn-cs"/>
            </a:rPr>
            <a:t>Umrechnung: 100 kPA = 1bar</a:t>
          </a:r>
          <a:endParaRPr lang="de-DE" sz="1100" b="1">
            <a:solidFill>
              <a:srgbClr val="0070C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8</xdr:col>
      <xdr:colOff>9524</xdr:colOff>
      <xdr:row>17</xdr:row>
      <xdr:rowOff>190499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9535B7A-63E5-4D21-8F35-B33117C6AF46}"/>
            </a:ext>
          </a:extLst>
        </xdr:cNvPr>
        <xdr:cNvSpPr txBox="1"/>
      </xdr:nvSpPr>
      <xdr:spPr>
        <a:xfrm>
          <a:off x="0" y="19050"/>
          <a:ext cx="6105524" cy="3409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2. Fortfall von Erschwerniszuschlägen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2.1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Der Anspruch nach Nrn. 1.11, 1.12 und 1.3 schließt den Anspruch nach Nr. 1.21 aus.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2.2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die Arbeitnehmer des Schacht- und Tunnelbaues, Fachwerker, Schlepper (Werker)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entfallen die unter Nr. 1.6 und 1.72 vorgesehenen Zuschläge.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die Zeit, in der der Werker im Tunnel- oder Stollenbau Pressluftgeräte bedient, erhält er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als Zulage den Unterschiedsbetrag zwischen seinem Lohn und dem Lohn der nächsthöheren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Lohnruppe im Tunnel- und Stollenbau. Dies gilt nicht für Werker, die in Bergwerken unter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Tage beschäftigt werden; diese erhalten abweichend von Nr. 2.2 den Zuschlag für Erschütterungsarbeiten,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wenn die Voraussetzungen der Nr. 1.6 vorliegen.</a:t>
          </a:r>
          <a:endParaRPr lang="de-DE" sz="1100" b="1">
            <a:solidFill>
              <a:srgbClr val="0070C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7</xdr:col>
      <xdr:colOff>752475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AA15815-C967-413B-81E1-5D13297C907B}"/>
            </a:ext>
          </a:extLst>
        </xdr:cNvPr>
        <xdr:cNvSpPr txBox="1"/>
      </xdr:nvSpPr>
      <xdr:spPr>
        <a:xfrm>
          <a:off x="0" y="19051"/>
          <a:ext cx="6086475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§ 7</a:t>
          </a: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Fahrtkostenabgeltung, Verpflegungszuschuss und Unterkunft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 Allgemeines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Der Arbeitnehmer kann auf allen Bau- oder sonstigen Arbeitsstellen (Arbeitsstelle) des Betriebes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eingesetzt werden, auch wenn er diese von seiner Wohnung aus nicht an jedem Arbeitstag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erreichen kann.</a:t>
          </a: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2. Begriffsbestimmungen</a:t>
          </a:r>
          <a:endParaRPr lang="de-DE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/>
            <a:t> </a:t>
          </a:r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2.1 Entfernungen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Entfernungen sind nach Maßgabe des kürzesten mit Personenkraftwagen befahrbaren öffentlichen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Weges zwischen der Arbeitsstelle und der Wohnung (Unterkunft) des Arbeitnehmers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zu bestimmen. Ist ein anderer Weg offensichtlich verkehrsgünstiger, so ist die Entfernung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danach zu bestimmen.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2.2 Betrieb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Als Betrieb gilt die Hauptverwaltung, die Niederlassung, die Filiale, die Zweigstelle oder die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sonstige ständige Vertretung des Arbeitgebers, in welcher der Arbeitnehmer eingestellt wird.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Wird der Arbeitnehmer auf einer Arbeitsstelle eingestellt, so gilt die nächstgelegene Vertretung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des Arbeitgebers als Betrieb.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3. Arbeitsstellen mit täglicher Heimfahrt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Der Arbeitnehmer, der außerhalb des Betriebes arbeitet und dem kein Auslösungsanspruch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nach Nr. 4 zusteht, hat nach folgender Maßgabe Anspruch auf eine Fahrtkostenabgeltung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und einen Verpflegungszuschuss.</a:t>
          </a:r>
          <a:endParaRPr lang="de-DE" sz="1100" b="1">
            <a:solidFill>
              <a:srgbClr val="0070C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1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D5DA4A3-F0C6-4991-80BF-BC1BF32ED4D6}"/>
            </a:ext>
          </a:extLst>
        </xdr:cNvPr>
        <xdr:cNvSpPr txBox="1"/>
      </xdr:nvSpPr>
      <xdr:spPr>
        <a:xfrm>
          <a:off x="1" y="19051"/>
          <a:ext cx="7391400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3.1 Fahrtkostenabgeltung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Arbeitet der Arbeitnehmer auf einer mindestens 10 km von seiner Wohnung entfernten Arbeitsstelle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und benutzt er für die Fahrt ein von ihm gestelltes Fahrzeug, so erhält er eine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Fahrtkostenabgeltung in Höhe von 0,20 € je Arbeitstag und gefahrenem Kilometer (Kilometergeld).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Der arbeitstägliche Anspruch ist auf 20,00 € begrenzt.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Benutzung eines öffentlichen Verkehrsmittels werden dem Arbeitnehmer die hierfür notwendigen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Kosten erstattet.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Ein Anspruch auf Fahrtkostenabgeltung besteht nicht, wenn die Möglichkeit der kostenlosen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Beförderung mit einem vom Arbeitgeber gestellten ordnungsgemäßen Fahrzeug besteht.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Soweit die gewährte Fahrtkostenabgeltung zu versteuern ist, hat der Arbeitgeber von der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Möglichkeit der Pauschalversteuerung nach § 40 Abs. 2 EStG Gebrauch zu machen; eine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Überwälzung der entrichteten Steuer auf den Arbeitnehmer ist unwirksam. Dies gilt auch,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soweit eine kostenlose Beförderung (Abs. 3) als Sachbezug zu versteuern ist.</a:t>
          </a:r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8</xdr:col>
      <xdr:colOff>9524</xdr:colOff>
      <xdr:row>23</xdr:row>
      <xdr:rowOff>190499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8535FEA-5D1C-4180-9B3F-B72C4B1F63AA}"/>
            </a:ext>
          </a:extLst>
        </xdr:cNvPr>
        <xdr:cNvSpPr txBox="1"/>
      </xdr:nvSpPr>
      <xdr:spPr>
        <a:xfrm>
          <a:off x="0" y="19050"/>
          <a:ext cx="8115299" cy="4552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 Arbeitszeit</a:t>
          </a:r>
          <a:endParaRPr lang="de-DE">
            <a:effectLst/>
          </a:endParaRP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 Überstunden (Mehrarbeit), Nachtarbeit, Sonn- und Feiertagsarbeit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 Überstunden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Überstunden (Mehrarbeit) sind</a:t>
          </a: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                    5.11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tariflicher Arbeitszeitverteilung nach Nr. 1.2 die über die regelmäßige werktägliche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Arbeitszeit hinaus geleisteten Arbeitsstunden; bei zweiwöchigem Arbeitszeitausgleich nach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Nr. 1.3 die über die jeweils vereinbarte werktägliche Arbeitszeit hinaus geleisteten Arbeitsstunden;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für das Maschinen- und Kraftwagenpersonal auch diejenigen Arbeitsstunden, um welche die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regelmäßige Arbeitszeit nach Nr. 2 verlängert wurde;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                    5.12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betrieblicher Arbeitszeitverteilung nach Nr. 1.4 die nach Nr. 1.43 Abs. 1 auf dem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Ausgleichskonto gutgeschriebenen Arbeitsstunden; dabei bleiben die ersten 150 Überstunden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innerhalb von zwölf Kalendermonaten zuschlagsfrei;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5.13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betrieblicher Arbeitszeitverteilung nach Nr. 1.4 die nach Nr. 1.43 Abs. 2 neben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dem Monatslohn zu vergütenden Arbeitsstunden;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5.14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ferner die auf dem Ausgleichskonto zu folgenden Zeitpunkten noch bestehenden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Guthabenstunden: Ende des Ausgleichszeitraumes, soweit die Guthabenstunden nicht nach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Nr. 1.43 Abs. 4 in den neuen Ausgleichszeitraum übertragen werden, Ausscheiden des Arbeitnehmers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aufgrund betriebsbedingter Kündigung oder Ablauf eines befristeten Arbeitsverhältnisses.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Soweit bereits ein Zuschlag nach Nr. 5.12 oder Nr. 5.13 gezahlt wurde, entfällt bei Ausscheiden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	des Arbeitnehmers oder am Ende des Ausgleichszeitraumes der Zuschlag nach Nr.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5.14.</a:t>
          </a:r>
          <a:endParaRPr lang="de-DE">
            <a:effectLst/>
          </a:endParaRP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1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76D0879-0C25-4953-98AD-0CF446E9428B}"/>
            </a:ext>
          </a:extLst>
        </xdr:cNvPr>
        <xdr:cNvSpPr txBox="1"/>
      </xdr:nvSpPr>
      <xdr:spPr>
        <a:xfrm>
          <a:off x="1" y="19051"/>
          <a:ext cx="7391400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3.2 Verpflegungszuschuss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Ist der Arbeitnehmer ausschließlich aus beruflichen Gründen mehr als 10 Stunden von seiner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Wohnung abwesend, so erhält er einen Verpflegungszuschuss in Höhe von 4,09 € je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Arbeitstag in Betrieben in den alten Bundesländern und in Höhe von 2,56 € je Arbeitstag in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Betrieben in den neuen Bundesländern.</a:t>
          </a:r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1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D46EF75-9F5B-473A-9DD7-CE5AACF78FDB}"/>
            </a:ext>
          </a:extLst>
        </xdr:cNvPr>
        <xdr:cNvSpPr txBox="1"/>
      </xdr:nvSpPr>
      <xdr:spPr>
        <a:xfrm>
          <a:off x="1" y="19051"/>
          <a:ext cx="7391400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4. Arbeitsstellen ohne tägliche Heimfahrt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Arbeitet der Arbeitnehmer auf einer mindestens 50 km vom Betrieb entfernten Arbeitsstelle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und beträgt der normale Zeitaufwand für seinen Weg von der Wohnung zur Arbeitsstelle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mehr als 1 ¼ Stunden, so hat er nach folgender Maßgabe Anspruch auf einen Verpflegungszuschuss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und auf eine Unterkunft:</a:t>
          </a:r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1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77D9742-E365-4F87-9177-8727FCA7E2A8}"/>
            </a:ext>
          </a:extLst>
        </xdr:cNvPr>
        <xdr:cNvSpPr txBox="1"/>
      </xdr:nvSpPr>
      <xdr:spPr>
        <a:xfrm>
          <a:off x="1" y="19051"/>
          <a:ext cx="7391400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4.1 Verpflegungszuschuss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den Verpflegungsmehraufwand erhält der Arbeitnehmer einen Verpflegungs-zuschuss in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Höhe von 24,00 € je Arbeitstag. Durch Betriebsvereinbarung kann der Verpflegungszuschuss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auf bis zu 28,00 € je Arbeitstag erhöht werden. Kommt hierüber keine Einigung zustande,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so entscheidet die Einigungsstelle nach Anrufung durch den Betriebsrat</a:t>
          </a:r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1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01B4515-B76A-44EC-896D-994418E14EE7}"/>
            </a:ext>
          </a:extLst>
        </xdr:cNvPr>
        <xdr:cNvSpPr txBox="1"/>
      </xdr:nvSpPr>
      <xdr:spPr>
        <a:xfrm>
          <a:off x="1" y="19051"/>
          <a:ext cx="7391400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4.2 Unterkunft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Der Arbeitgeber hat dem Arbeitnehmer eine ordnungsgemäße Unterkunft (Baustellenunterkunft/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Pension/Hotel) zu stellen. Dabei ist die Arbeitsstättenverordnung zu beachten.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Fahrten zwischen dieser Unterkunft und der Arbeitsstelle erhält der Arbeitnehmer eine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Fahrtkostenerstattung nach Maßgabe der Nr. 3.1, sofern die Entfernung zwischen Unterkunft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und Arbeitsstelle mehr als 10 km beträgt.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1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F3133ED-F44A-4213-B34A-AFBE15258182}"/>
            </a:ext>
          </a:extLst>
        </xdr:cNvPr>
        <xdr:cNvSpPr txBox="1"/>
      </xdr:nvSpPr>
      <xdr:spPr>
        <a:xfrm>
          <a:off x="1" y="19051"/>
          <a:ext cx="7391400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4.3 An- und Abreise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Der Arbeitgeber hat den Arbeitnehmer kostenlos zur Arbeitsstelle zu befördern oder ihm die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Fahrtkosten in Höhe von 0,20 € je gefahrenem Kilometer ohne Begrenzung zu erstatten. Das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gilt auch für den unmittelbaren Wechsel zu einer anderen Arbeitsstelle und für die Rückfahrt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zu seiner Wohnung nach Beendigung der Tätigkeit auf der Arbeitsstelle. Im Übrigen gilt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Nr. 3.1.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 diesen Fällen hat der Arbeitnehmer für die erforderliche Reisezeit Anspruch auf seinen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Gesamttarifstundenlohn ohne jeden Zuschlag.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1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A0FABB3-FCDD-48BD-B1E7-BCB4D8A046EF}"/>
            </a:ext>
          </a:extLst>
        </xdr:cNvPr>
        <xdr:cNvSpPr txBox="1"/>
      </xdr:nvSpPr>
      <xdr:spPr>
        <a:xfrm>
          <a:off x="1" y="19051"/>
          <a:ext cx="7391400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4.4 Wochenendheimfahrten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Wochenendheimfahrten erhält der Arbeitnehmer eine Fahrtkostenabgeltung nach Maßgabe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der Nr. 3.1, wobei das Kilometergeld 0,20 € je Entfernungskilometer ohne Begrenzung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beträgt.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Beträgt die Entfernung zwischen Betrieb und Arbeitsstelle mehr als 250 km, so ist der Arbeitnehmer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nach Ablauf von jeweils acht Wochen einer ununterbrochenen Tätigkeit für einen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Arbeitstag, bei einer Entfernung von mehr als 500 km für zwei Arbeitstage unter Fortzahlung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seines Lohnes in Zusammenhang mit einer Wochenendheimfahrt von der Arbeit freizustellen.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Dies gilt nicht, wenn die Wochenendheimfahrt auf Kosten des Arbeitgebers mit dem Flugzeug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durchgeführt wird und die Kosten für die An- und Abfahrt zum bzw. vom Flughafen erstattet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werden.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1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1EB805E-4F71-44B3-8BFC-AED21EA81DBF}"/>
            </a:ext>
          </a:extLst>
        </xdr:cNvPr>
        <xdr:cNvSpPr txBox="1"/>
      </xdr:nvSpPr>
      <xdr:spPr>
        <a:xfrm>
          <a:off x="1" y="19051"/>
          <a:ext cx="7391400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4.5 Wegfall des Verpflegungszuschusses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Wochenendheimfahrten, Krankenhausaufenthalt oder unentschuldigtem Fehlen des Arbeitnehmers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entfällt der Anspruch auf den Verpflegungszuschuss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</xdr:rowOff>
    </xdr:from>
    <xdr:ext cx="6781799" cy="4286248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2154E09-F9F1-401A-BF44-7412D27D24CD}"/>
            </a:ext>
          </a:extLst>
        </xdr:cNvPr>
        <xdr:cNvSpPr txBox="1"/>
      </xdr:nvSpPr>
      <xdr:spPr>
        <a:xfrm>
          <a:off x="0" y="2"/>
          <a:ext cx="6781799" cy="428624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de-D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§ 2 </a:t>
          </a:r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de-D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Lohnregelung </a:t>
          </a:r>
        </a:p>
        <a:p>
          <a:pPr algn="ctr"/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(1) </a:t>
          </a:r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Die am 30. April 2016 geltenden Tarifstundenlöhne werden mit Wirkung vom 1. Mai 2016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um 2,4 v.H. und die am 30. April 2017 geltenden Tarifstundenlöhne mit Wirkung vom 1. Mai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2017 um 2,2 v.H. erhöht. Der Ecklohn (Tarifstundenlohn der Lohngruppe 4 gemäß § 5 Nr. 1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BRTV) beträgt ab 1. Mai 2016 18,03 € und ab 1. Mai 2017 18,43 €. </a:t>
          </a:r>
        </a:p>
        <a:p>
          <a:endParaRPr lang="de-DE" sz="1100" b="0" i="0" u="none" strike="noStrike" baseline="0">
            <a:ln>
              <a:solidFill>
                <a:schemeClr val="tx1"/>
              </a:solidFill>
            </a:ln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(2) </a:t>
          </a:r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Der Arbeitnehmer erhält einen zusätzlichen Betrag in Höhe von 5,9 v.H. seines Tarifstundenlohnes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(Bauzuschlag). Der Bauzuschlag wird gewährt zum Ausgleich der besonderen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Belastungen, denen der Arbeitnehmer insbesondere durch den ständigen Wechsel der Baustelle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(2,5 v.H.) und die Abhängigkeit von der Witterung außerhalb der gesetzlichen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Schlechtwetterzeit (2,9 v.H.) sowie durch Lohneinbußen in der gesetzlichen Schlechtwetterzeit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(0,5 v.H.) ausgesetzt ist. </a:t>
          </a:r>
        </a:p>
        <a:p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(3) </a:t>
          </a:r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Der Bauzuschlag wird für jede lohnzahlungspflichtige Stunde, nicht jedoch für Leistungslohn-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Mehrstunden (Plus-Stunden, Überschussstunden im Akkord) gewährt. </a:t>
          </a:r>
        </a:p>
        <a:p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4) </a:t>
          </a:r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Der Gesamttarifstundenlohn (GTL) setzt sich aus dem Tarifstundenlohn (TL) und dem 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Bauzuschlag (BZ) zusammen. </a:t>
          </a:r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endParaRPr lang="de-DE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581025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09C46F3-6037-48D8-AD3F-8B0DBD7BC163}"/>
            </a:ext>
          </a:extLst>
        </xdr:cNvPr>
        <xdr:cNvSpPr txBox="1"/>
      </xdr:nvSpPr>
      <xdr:spPr>
        <a:xfrm>
          <a:off x="1" y="19051"/>
          <a:ext cx="7972424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 Arbeitszeit</a:t>
          </a:r>
          <a:endParaRPr lang="de-DE">
            <a:effectLst/>
          </a:endParaRP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Nachtarbeit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Als Nachtarbeit im Sinne der Zuschlagsbestimmungen (Nr. 6) gilt die in der Zeit von 20.00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Uhr bis 5.00 Uhr,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Zwei-Schichten-Arbeit die in der Zeit von 22.00 Uhr bis 6.00 Uhr,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bei Drei-Schichten-Arbeit die in der Zeit der Nachtschicht geleistete Arbeit.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581025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C9FE2C3-0413-44A3-9A41-23838B8ADED6}"/>
            </a:ext>
          </a:extLst>
        </xdr:cNvPr>
        <xdr:cNvSpPr txBox="1"/>
      </xdr:nvSpPr>
      <xdr:spPr>
        <a:xfrm>
          <a:off x="1" y="19051"/>
          <a:ext cx="7972424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 Arbeitszeit</a:t>
          </a:r>
          <a:endParaRPr lang="de-DE">
            <a:effectLst/>
          </a:endParaRP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5.3 Sonn- und Feiertagsarbeit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Sonn- und Feiertagsarbeit ist die an Sonn- und Feiertagen in der Zeit von 0.00 Uhr bis 24.00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Uhr geleistete Arbeit.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19051</xdr:rowOff>
    </xdr:from>
    <xdr:to>
      <xdr:col>7</xdr:col>
      <xdr:colOff>581025</xdr:colOff>
      <xdr:row>23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23BB947-F877-40D1-B940-616314DBEC84}"/>
            </a:ext>
          </a:extLst>
        </xdr:cNvPr>
        <xdr:cNvSpPr txBox="1"/>
      </xdr:nvSpPr>
      <xdr:spPr>
        <a:xfrm>
          <a:off x="1" y="19051"/>
          <a:ext cx="7972424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 Arbeitszeit</a:t>
          </a:r>
          <a:endParaRPr lang="de-DE">
            <a:effectLst/>
          </a:endParaRP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6.3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Arbeit an Sonntagen sowie an gesetzlichen Feiertagen, sofern diese auf einen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Sonntag fallen, 75 v. H.,</a:t>
          </a:r>
          <a:endParaRPr lang="de-DE">
            <a:effectLst/>
          </a:endParaRP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Arbeit am Oster- und Pfingstsonntag, ferner am 1. Mai und 1. Weihnachtsfeiertag, auch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wenn sie auf einen Sonntag fallen, 200 v. H.,</a:t>
          </a:r>
          <a:endParaRPr lang="de-DE">
            <a:effectLst/>
          </a:endParaRP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für Arbeit an allen übrigen gesetzlichen Feiertagen, sofern sie nicht auf einen Sonntag fallen, </a:t>
          </a: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 v. H.</a:t>
          </a:r>
          <a:endParaRPr lang="de-DE">
            <a:effectLst/>
          </a:endParaRP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des Gesamttarifstundenlohnes.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Fallen mehrere Zuschläge an, sind alle Zuschläge nebeneinander zu zahlen.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0</xdr:row>
      <xdr:rowOff>9524</xdr:rowOff>
    </xdr:from>
    <xdr:ext cx="5333999" cy="3419476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6371358-911C-4072-BC9C-6D2ADD5EDE5D}"/>
            </a:ext>
          </a:extLst>
        </xdr:cNvPr>
        <xdr:cNvSpPr txBox="1"/>
      </xdr:nvSpPr>
      <xdr:spPr>
        <a:xfrm>
          <a:off x="9526" y="9524"/>
          <a:ext cx="5333999" cy="34194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§ 6 </a:t>
          </a:r>
          <a:r>
            <a:rPr lang="de-DE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Erschwerniszuschläge</a:t>
          </a:r>
          <a:endParaRPr lang="de-DE">
            <a:effectLst/>
          </a:endParaRPr>
        </a:p>
        <a:p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1. Anspruchsgrundlage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Der Arbeitnehmer hat für die Zeit, in der er mit einer der folgenden Arbeiten beschäftigt wird,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Anspruch auf den nachstehend jeweils aufgeführten Erschwerniszuschlag, wenn die einschlägigen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Unfallverhütungsvorschriften eingehalten und die nach den Unfallverhütungsvorschriften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zu stellenden persönlichen Schutzausrüstungen benutzt werden.</a:t>
          </a:r>
          <a:endParaRPr lang="de-DE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752475</xdr:colOff>
      <xdr:row>18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C793F53-9C5A-4B16-B19C-E484A78986C1}"/>
            </a:ext>
          </a:extLst>
        </xdr:cNvPr>
        <xdr:cNvSpPr txBox="1"/>
      </xdr:nvSpPr>
      <xdr:spPr>
        <a:xfrm>
          <a:off x="0" y="0"/>
          <a:ext cx="5324475" cy="342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6 Erschwerniszuschläge</a:t>
          </a:r>
          <a:endParaRPr lang="de-DE">
            <a:effectLst/>
          </a:endParaRP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1.1 Arbeiten mit persönlicher Schutzausrüstung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1.11 Arbeiten mit Schutzkleidung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Arbeiten, bei denen ein luftundurchlässiger Einwegschutzanzug getragen wird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Arbeiten, bei denen ein Chemikalienschutzanzug ohne Gesichtsschutz (Form B)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oder ein Kontaminationsschutzanzug getragen wird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Arbeiten, bei denen ein Chemikalienschutzanzug mit Gesichts- und Atemschutz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(Vollschutzanzug Form C), eine Schutzkleidung gegen Wärmestrahlung oder ein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Schallschutzanzug getragen wird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Neben diesem Zuschlag wird ein Zuschlag für Arbeiten mit Atemschutzgeräten</a:t>
          </a: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nach Nr. 1.12 nicht gezahlt.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24475" cy="340995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E4D5029-8516-4A49-ABEB-B857845C40F9}"/>
            </a:ext>
          </a:extLst>
        </xdr:cNvPr>
        <xdr:cNvSpPr txBox="1"/>
      </xdr:nvSpPr>
      <xdr:spPr>
        <a:xfrm>
          <a:off x="0" y="0"/>
          <a:ext cx="5324475" cy="3409950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§ 6 Erschwerniszuschläge</a:t>
          </a:r>
          <a:endParaRPr lang="de-DE">
            <a:effectLst/>
          </a:endParaRPr>
        </a:p>
        <a:p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1.12 Arbeiten mit Atemschutzgeräten</a:t>
          </a:r>
        </a:p>
        <a:p>
          <a:endParaRPr lang="de-DE" sz="1100" b="1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Arbeiten, bei denen eine filtrierende Halbmaske verwendet wird (keine "Hundeschnauze")</a:t>
          </a:r>
        </a:p>
        <a:p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Arbeiten, bei denen eine Halbmaske mit austauschbarem Filter verwendet wird</a:t>
          </a:r>
        </a:p>
        <a:p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Arbeiten, bei denen eine Vollmaske mit austauschbarem Filter verwendet wird</a:t>
          </a:r>
        </a:p>
        <a:p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Arbeiten, bei denen ein Frischluft-Druckschlauchgerät verwendet wird</a:t>
          </a:r>
        </a:p>
        <a:p>
          <a:endParaRPr lang="de-DE" sz="11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Arbeiten, bei denen ein Frischluft-Saugschlauchgerät, ein Druckluft-</a:t>
          </a:r>
        </a:p>
        <a:p>
          <a:r>
            <a:rPr lang="de-DE" sz="1100" b="0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Schlauchgerät (Pressluftatmer) oder ein Regenerationsgerät verwendet wird</a:t>
          </a:r>
          <a:endParaRPr lang="de-DE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752475</xdr:colOff>
      <xdr:row>18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94FAB88-3C30-4378-905A-EFA31D9B7B56}"/>
            </a:ext>
          </a:extLst>
        </xdr:cNvPr>
        <xdr:cNvSpPr txBox="1"/>
      </xdr:nvSpPr>
      <xdr:spPr>
        <a:xfrm>
          <a:off x="0" y="28575"/>
          <a:ext cx="5324475" cy="339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6 Erschwerniszuschläge</a:t>
          </a:r>
          <a:endParaRPr lang="de-DE">
            <a:effectLst/>
          </a:endParaRP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1.2 Schmutzarbeiten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1.21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Arbeiten, die im Verhältnis zu den für den Gewerbezweig und das Fach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des Arbeiters typischen Arbeiten außergewöhnlich schmutzig sind</a:t>
          </a:r>
        </a:p>
        <a:p>
          <a:endParaRPr lang="de-DE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1.22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Arbeiten in im Betrieb befindlichen Abort- und Kläranlagen, wenn der Arbeitnehmer</a:t>
          </a:r>
        </a:p>
        <a:p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mit Schmutzwasser in Berührung kommt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DE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Neben dem Zuschlag nach Nr. 1.22 wird kein weiterer Zuschlag gezahlt.</a:t>
          </a:r>
          <a:endParaRPr lang="de-DE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http://www.bmas.de/SharedDocs/Downloads/DE/PDF-Publikationen/A225-arbeitsstaettenverordnung.pdf?__blob=publicationFile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HW81"/>
  <sheetViews>
    <sheetView tabSelected="1"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7" sqref="A17"/>
    </sheetView>
  </sheetViews>
  <sheetFormatPr baseColWidth="10" defaultRowHeight="15" x14ac:dyDescent="0.25"/>
  <cols>
    <col min="1" max="1" width="58.140625" customWidth="1"/>
    <col min="2" max="2" width="19.140625" customWidth="1"/>
    <col min="3" max="4" width="10.7109375" style="1" customWidth="1"/>
    <col min="5" max="33" width="10.7109375" customWidth="1"/>
    <col min="34" max="34" width="10.7109375" style="59" customWidth="1"/>
    <col min="35" max="35" width="11.42578125" style="23"/>
  </cols>
  <sheetData>
    <row r="1" spans="1:35" ht="18.75" customHeight="1" thickTop="1" thickBot="1" x14ac:dyDescent="0.3">
      <c r="A1" s="24" t="s">
        <v>54</v>
      </c>
      <c r="B1" s="15">
        <f>DATE(E2,C2,C4)</f>
        <v>43405</v>
      </c>
      <c r="C1" s="178" t="s">
        <v>55</v>
      </c>
      <c r="D1" s="179"/>
      <c r="E1" s="180" t="s">
        <v>56</v>
      </c>
      <c r="F1" s="181"/>
      <c r="G1" s="176" t="s">
        <v>37</v>
      </c>
      <c r="H1" s="177"/>
      <c r="I1" s="117"/>
      <c r="J1" s="184"/>
      <c r="K1" s="184"/>
      <c r="L1" s="116"/>
      <c r="M1" s="23"/>
      <c r="N1" s="23"/>
    </row>
    <row r="2" spans="1:35" ht="20.25" thickTop="1" thickBot="1" x14ac:dyDescent="0.3">
      <c r="A2" s="25" t="s">
        <v>22</v>
      </c>
      <c r="B2" s="42" t="s">
        <v>35</v>
      </c>
      <c r="C2" s="189">
        <v>11</v>
      </c>
      <c r="D2" s="190"/>
      <c r="E2" s="191">
        <v>2018</v>
      </c>
      <c r="F2" s="192"/>
      <c r="G2" s="193">
        <v>20</v>
      </c>
      <c r="H2" s="192"/>
      <c r="I2" s="182" t="s">
        <v>66</v>
      </c>
      <c r="J2" s="183"/>
      <c r="K2" s="183"/>
      <c r="L2" s="183"/>
      <c r="M2" s="166"/>
      <c r="N2" s="23"/>
    </row>
    <row r="3" spans="1:35" ht="19.5" thickBot="1" x14ac:dyDescent="0.3">
      <c r="A3" s="26" t="s">
        <v>23</v>
      </c>
      <c r="B3" s="43">
        <v>100</v>
      </c>
      <c r="C3" s="17" t="str">
        <f>TEXT(B1,"TTTT")</f>
        <v>Donnerstag</v>
      </c>
      <c r="D3" s="18" t="str">
        <f>TEXT(B1+1,"TTTT")</f>
        <v>Freitag</v>
      </c>
      <c r="E3" s="19" t="str">
        <f>TEXT(B1+2,"TTTT")</f>
        <v>Samstag</v>
      </c>
      <c r="F3" s="85" t="str">
        <f>TEXT(B1+3,"TTTT")</f>
        <v>Sonntag</v>
      </c>
      <c r="G3" s="19" t="str">
        <f>TEXT(B1+F4,"TTTT")</f>
        <v>Montag</v>
      </c>
      <c r="H3" s="85" t="str">
        <f>TEXT(B1+G4,"TTTT")</f>
        <v>Dienstag</v>
      </c>
      <c r="I3" s="163" t="str">
        <f>TEXT(B1+H4,"TTTT")</f>
        <v>Mittwoch</v>
      </c>
      <c r="J3" s="89" t="str">
        <f>TEXT(B1+I4,"TTTT")</f>
        <v>Donnerstag</v>
      </c>
      <c r="K3" s="163" t="str">
        <f>TEXT(B1+J4,"TTTT")</f>
        <v>Freitag</v>
      </c>
      <c r="L3" s="89" t="str">
        <f>TEXT(B1+K4,"TTTT")</f>
        <v>Samstag</v>
      </c>
      <c r="M3" s="163" t="str">
        <f>TEXT(B1+L4,"TTTT")</f>
        <v>Sonntag</v>
      </c>
      <c r="N3" s="89" t="str">
        <f>TEXT(B1+M4,"TTTT")</f>
        <v>Montag</v>
      </c>
      <c r="O3" s="163" t="str">
        <f>TEXT(B1+N4,"TTTT")</f>
        <v>Dienstag</v>
      </c>
      <c r="P3" s="89" t="str">
        <f>TEXT(B1+O4,"TTTT")</f>
        <v>Mittwoch</v>
      </c>
      <c r="Q3" s="163" t="str">
        <f>TEXT(B1+P4,"TTTT")</f>
        <v>Donnerstag</v>
      </c>
      <c r="R3" s="89" t="str">
        <f>TEXT(B1+Q4,"TTTT")</f>
        <v>Freitag</v>
      </c>
      <c r="S3" s="163" t="str">
        <f>TEXT(B1+R4,"TTTT")</f>
        <v>Samstag</v>
      </c>
      <c r="T3" s="89" t="str">
        <f>TEXT(B1+S4,"TTTT")</f>
        <v>Sonntag</v>
      </c>
      <c r="U3" s="163" t="str">
        <f>TEXT(B1+T4,"TTTT")</f>
        <v>Montag</v>
      </c>
      <c r="V3" s="89" t="str">
        <f>TEXT(B1+U4,"TTTT")</f>
        <v>Dienstag</v>
      </c>
      <c r="W3" s="163" t="str">
        <f>TEXT(B1+V4,"TTTT")</f>
        <v>Mittwoch</v>
      </c>
      <c r="X3" s="89" t="str">
        <f>TEXT(B1+W4,"TTTT")</f>
        <v>Donnerstag</v>
      </c>
      <c r="Y3" s="163" t="str">
        <f>TEXT(B1+X4,"TTTT")</f>
        <v>Freitag</v>
      </c>
      <c r="Z3" s="89" t="str">
        <f>TEXT(B1+Y4,"TTTT")</f>
        <v>Samstag</v>
      </c>
      <c r="AA3" s="163" t="str">
        <f>TEXT(B1+Z4,"TTTT")</f>
        <v>Sonntag</v>
      </c>
      <c r="AB3" s="89" t="str">
        <f>TEXT(B1+AA4,"TTTT")</f>
        <v>Montag</v>
      </c>
      <c r="AC3" s="163" t="str">
        <f>TEXT(B1+AB4,"TTTT")</f>
        <v>Dienstag</v>
      </c>
      <c r="AD3" s="89" t="str">
        <f>TEXT(B1+AC4,"TTTT")</f>
        <v>Mittwoch</v>
      </c>
      <c r="AE3" s="163" t="str">
        <f>TEXT(B1+AD4,"TTTT")</f>
        <v>Donnerstag</v>
      </c>
      <c r="AF3" s="89" t="str">
        <f>TEXT(B1+AE4,"TTTT")</f>
        <v>Freitag</v>
      </c>
      <c r="AG3" s="164" t="str">
        <f>TEXT(B1+AF4,"TTTT")</f>
        <v>Samstag</v>
      </c>
      <c r="AH3" s="165" t="s">
        <v>86</v>
      </c>
      <c r="AI3" s="67" t="s">
        <v>71</v>
      </c>
    </row>
    <row r="4" spans="1:35" s="82" customFormat="1" ht="19.5" thickBot="1" x14ac:dyDescent="0.3">
      <c r="A4" s="27" t="s">
        <v>76</v>
      </c>
      <c r="B4" s="88" t="s">
        <v>84</v>
      </c>
      <c r="C4" s="134">
        <v>1</v>
      </c>
      <c r="D4" s="135">
        <v>2</v>
      </c>
      <c r="E4" s="136">
        <v>3</v>
      </c>
      <c r="F4" s="137">
        <v>4</v>
      </c>
      <c r="G4" s="136">
        <v>5</v>
      </c>
      <c r="H4" s="137">
        <v>6</v>
      </c>
      <c r="I4" s="136">
        <v>7</v>
      </c>
      <c r="J4" s="137">
        <v>8</v>
      </c>
      <c r="K4" s="136">
        <v>9</v>
      </c>
      <c r="L4" s="137">
        <v>10</v>
      </c>
      <c r="M4" s="136">
        <v>11</v>
      </c>
      <c r="N4" s="137">
        <v>12</v>
      </c>
      <c r="O4" s="136">
        <v>13</v>
      </c>
      <c r="P4" s="137">
        <v>14</v>
      </c>
      <c r="Q4" s="136">
        <v>15</v>
      </c>
      <c r="R4" s="137">
        <v>16</v>
      </c>
      <c r="S4" s="136">
        <v>17</v>
      </c>
      <c r="T4" s="137">
        <v>18</v>
      </c>
      <c r="U4" s="136">
        <v>19</v>
      </c>
      <c r="V4" s="137">
        <v>20</v>
      </c>
      <c r="W4" s="136">
        <v>21</v>
      </c>
      <c r="X4" s="137">
        <v>22</v>
      </c>
      <c r="Y4" s="136">
        <v>23</v>
      </c>
      <c r="Z4" s="137">
        <v>24</v>
      </c>
      <c r="AA4" s="136">
        <v>25</v>
      </c>
      <c r="AB4" s="137">
        <v>26</v>
      </c>
      <c r="AC4" s="136">
        <v>27</v>
      </c>
      <c r="AD4" s="137">
        <v>28</v>
      </c>
      <c r="AE4" s="136">
        <v>29</v>
      </c>
      <c r="AF4" s="137">
        <v>30</v>
      </c>
      <c r="AG4" s="138">
        <v>31</v>
      </c>
      <c r="AH4" s="83"/>
      <c r="AI4" s="89"/>
    </row>
    <row r="5" spans="1:35" s="16" customFormat="1" x14ac:dyDescent="0.25">
      <c r="A5" s="58" t="s">
        <v>61</v>
      </c>
      <c r="B5" s="11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60"/>
      <c r="AH5" s="81">
        <f>SUM(C5:AG5)</f>
        <v>0</v>
      </c>
      <c r="AI5" s="90">
        <f>SUM(C5:AG5)*G2</f>
        <v>0</v>
      </c>
    </row>
    <row r="6" spans="1:35" s="16" customFormat="1" x14ac:dyDescent="0.25">
      <c r="A6" s="58" t="s">
        <v>70</v>
      </c>
      <c r="B6" s="119">
        <v>24</v>
      </c>
      <c r="C6" s="44"/>
      <c r="D6" s="45"/>
      <c r="E6" s="44"/>
      <c r="F6" s="45"/>
      <c r="G6" s="44"/>
      <c r="H6" s="45"/>
      <c r="I6" s="44"/>
      <c r="J6" s="45"/>
      <c r="K6" s="44"/>
      <c r="L6" s="45"/>
      <c r="M6" s="44"/>
      <c r="N6" s="45"/>
      <c r="O6" s="44"/>
      <c r="P6" s="45"/>
      <c r="Q6" s="44"/>
      <c r="R6" s="45"/>
      <c r="S6" s="44"/>
      <c r="T6" s="45"/>
      <c r="U6" s="44"/>
      <c r="V6" s="45"/>
      <c r="W6" s="44"/>
      <c r="X6" s="45"/>
      <c r="Y6" s="44"/>
      <c r="Z6" s="45"/>
      <c r="AA6" s="44"/>
      <c r="AB6" s="45"/>
      <c r="AC6" s="44"/>
      <c r="AD6" s="45"/>
      <c r="AE6" s="44"/>
      <c r="AF6" s="45"/>
      <c r="AG6" s="61"/>
      <c r="AH6" s="69">
        <f t="shared" ref="AH6:AH58" si="0">SUM(C6:AG6)</f>
        <v>0</v>
      </c>
      <c r="AI6" s="91">
        <f>SUM(C6:AG6)*B6</f>
        <v>0</v>
      </c>
    </row>
    <row r="7" spans="1:35" x14ac:dyDescent="0.25">
      <c r="A7" s="33" t="s">
        <v>0</v>
      </c>
      <c r="B7" s="120"/>
      <c r="C7" s="194"/>
      <c r="D7" s="187"/>
      <c r="E7" s="185"/>
      <c r="F7" s="187"/>
      <c r="G7" s="185"/>
      <c r="H7" s="187"/>
      <c r="I7" s="185"/>
      <c r="J7" s="187"/>
      <c r="K7" s="185"/>
      <c r="L7" s="187"/>
      <c r="M7" s="185"/>
      <c r="N7" s="187"/>
      <c r="O7" s="185"/>
      <c r="P7" s="187"/>
      <c r="Q7" s="185"/>
      <c r="R7" s="187"/>
      <c r="S7" s="185"/>
      <c r="T7" s="187"/>
      <c r="U7" s="185"/>
      <c r="V7" s="187"/>
      <c r="W7" s="185"/>
      <c r="X7" s="187"/>
      <c r="Y7" s="185"/>
      <c r="Z7" s="187"/>
      <c r="AA7" s="185"/>
      <c r="AB7" s="187"/>
      <c r="AC7" s="185"/>
      <c r="AD7" s="187"/>
      <c r="AE7" s="185"/>
      <c r="AF7" s="187"/>
      <c r="AG7" s="197"/>
      <c r="AH7" s="96"/>
      <c r="AI7" s="168"/>
    </row>
    <row r="8" spans="1:35" x14ac:dyDescent="0.25">
      <c r="A8" s="32" t="s">
        <v>39</v>
      </c>
      <c r="B8" s="121"/>
      <c r="C8" s="195"/>
      <c r="D8" s="188"/>
      <c r="E8" s="186"/>
      <c r="F8" s="188"/>
      <c r="G8" s="186"/>
      <c r="H8" s="188"/>
      <c r="I8" s="186"/>
      <c r="J8" s="188"/>
      <c r="K8" s="186"/>
      <c r="L8" s="188"/>
      <c r="M8" s="186"/>
      <c r="N8" s="188"/>
      <c r="O8" s="186"/>
      <c r="P8" s="188"/>
      <c r="Q8" s="186"/>
      <c r="R8" s="188"/>
      <c r="S8" s="186"/>
      <c r="T8" s="188"/>
      <c r="U8" s="186"/>
      <c r="V8" s="188"/>
      <c r="W8" s="186"/>
      <c r="X8" s="188"/>
      <c r="Y8" s="186"/>
      <c r="Z8" s="188"/>
      <c r="AA8" s="186"/>
      <c r="AB8" s="188"/>
      <c r="AC8" s="186"/>
      <c r="AD8" s="188"/>
      <c r="AE8" s="186"/>
      <c r="AF8" s="188"/>
      <c r="AG8" s="198"/>
      <c r="AH8" s="97"/>
      <c r="AI8" s="169"/>
    </row>
    <row r="9" spans="1:35" x14ac:dyDescent="0.25">
      <c r="A9" s="139" t="s">
        <v>77</v>
      </c>
      <c r="B9" s="122">
        <v>0.4</v>
      </c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  <c r="Q9" s="44"/>
      <c r="R9" s="45"/>
      <c r="S9" s="44"/>
      <c r="T9" s="45"/>
      <c r="U9" s="44"/>
      <c r="V9" s="45"/>
      <c r="W9" s="44"/>
      <c r="X9" s="45"/>
      <c r="Y9" s="44"/>
      <c r="Z9" s="45"/>
      <c r="AA9" s="44"/>
      <c r="AB9" s="45"/>
      <c r="AC9" s="44"/>
      <c r="AD9" s="45"/>
      <c r="AE9" s="44"/>
      <c r="AF9" s="45"/>
      <c r="AG9" s="61"/>
      <c r="AH9" s="69">
        <f t="shared" si="0"/>
        <v>0</v>
      </c>
      <c r="AI9" s="92">
        <f>SUM(C9:AG9)*B9</f>
        <v>0</v>
      </c>
    </row>
    <row r="10" spans="1:35" x14ac:dyDescent="0.25">
      <c r="A10" s="41" t="s">
        <v>62</v>
      </c>
      <c r="B10" s="122">
        <v>0.9</v>
      </c>
      <c r="C10" s="44"/>
      <c r="D10" s="45"/>
      <c r="E10" s="44"/>
      <c r="F10" s="45"/>
      <c r="G10" s="44"/>
      <c r="H10" s="45"/>
      <c r="I10" s="44"/>
      <c r="J10" s="45"/>
      <c r="K10" s="44"/>
      <c r="L10" s="45"/>
      <c r="M10" s="44"/>
      <c r="N10" s="45"/>
      <c r="O10" s="44"/>
      <c r="P10" s="45"/>
      <c r="Q10" s="44"/>
      <c r="R10" s="45"/>
      <c r="S10" s="44"/>
      <c r="T10" s="45"/>
      <c r="U10" s="44"/>
      <c r="V10" s="45"/>
      <c r="W10" s="44"/>
      <c r="X10" s="45"/>
      <c r="Y10" s="44"/>
      <c r="Z10" s="45"/>
      <c r="AA10" s="44"/>
      <c r="AB10" s="45"/>
      <c r="AC10" s="44"/>
      <c r="AD10" s="45"/>
      <c r="AE10" s="44"/>
      <c r="AF10" s="45"/>
      <c r="AG10" s="61"/>
      <c r="AH10" s="69">
        <f t="shared" si="0"/>
        <v>0</v>
      </c>
      <c r="AI10" s="92">
        <f>SUM(C10:AG10)*B10</f>
        <v>0</v>
      </c>
    </row>
    <row r="11" spans="1:35" x14ac:dyDescent="0.25">
      <c r="A11" s="34" t="s">
        <v>63</v>
      </c>
      <c r="B11" s="122">
        <v>4.0999999999999996</v>
      </c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  <c r="Q11" s="44"/>
      <c r="R11" s="45"/>
      <c r="S11" s="44"/>
      <c r="T11" s="45"/>
      <c r="U11" s="44"/>
      <c r="V11" s="45"/>
      <c r="W11" s="44"/>
      <c r="X11" s="45"/>
      <c r="Y11" s="44"/>
      <c r="Z11" s="45"/>
      <c r="AA11" s="44"/>
      <c r="AB11" s="45"/>
      <c r="AC11" s="44"/>
      <c r="AD11" s="45"/>
      <c r="AE11" s="44"/>
      <c r="AF11" s="45"/>
      <c r="AG11" s="61"/>
      <c r="AH11" s="69">
        <f t="shared" si="0"/>
        <v>0</v>
      </c>
      <c r="AI11" s="92">
        <f>SUM(C11:AG11)*B11</f>
        <v>0</v>
      </c>
    </row>
    <row r="12" spans="1:35" x14ac:dyDescent="0.25">
      <c r="A12" s="32" t="s">
        <v>1</v>
      </c>
      <c r="B12" s="122"/>
      <c r="C12" s="99"/>
      <c r="D12" s="100"/>
      <c r="E12" s="101"/>
      <c r="F12" s="100"/>
      <c r="G12" s="101"/>
      <c r="H12" s="100"/>
      <c r="I12" s="101"/>
      <c r="J12" s="100"/>
      <c r="K12" s="101"/>
      <c r="L12" s="100"/>
      <c r="M12" s="101"/>
      <c r="N12" s="100"/>
      <c r="O12" s="101"/>
      <c r="P12" s="100"/>
      <c r="Q12" s="101"/>
      <c r="R12" s="100"/>
      <c r="S12" s="101"/>
      <c r="T12" s="100"/>
      <c r="U12" s="101"/>
      <c r="V12" s="100"/>
      <c r="W12" s="101"/>
      <c r="X12" s="100"/>
      <c r="Y12" s="101"/>
      <c r="Z12" s="100"/>
      <c r="AA12" s="101"/>
      <c r="AB12" s="100"/>
      <c r="AC12" s="101"/>
      <c r="AD12" s="100"/>
      <c r="AE12" s="101"/>
      <c r="AF12" s="102"/>
      <c r="AG12" s="103"/>
      <c r="AH12" s="95"/>
      <c r="AI12" s="170"/>
    </row>
    <row r="13" spans="1:35" x14ac:dyDescent="0.25">
      <c r="A13" s="77" t="s">
        <v>74</v>
      </c>
      <c r="B13" s="122">
        <v>0.65</v>
      </c>
      <c r="C13" s="44"/>
      <c r="D13" s="45"/>
      <c r="E13" s="44"/>
      <c r="F13" s="45"/>
      <c r="G13" s="44"/>
      <c r="H13" s="45"/>
      <c r="I13" s="44"/>
      <c r="J13" s="45"/>
      <c r="K13" s="44"/>
      <c r="L13" s="45"/>
      <c r="M13" s="44"/>
      <c r="N13" s="45"/>
      <c r="O13" s="44"/>
      <c r="P13" s="45"/>
      <c r="Q13" s="44"/>
      <c r="R13" s="45"/>
      <c r="S13" s="44"/>
      <c r="T13" s="45"/>
      <c r="U13" s="44"/>
      <c r="V13" s="45"/>
      <c r="W13" s="44"/>
      <c r="X13" s="45"/>
      <c r="Y13" s="44"/>
      <c r="Z13" s="45"/>
      <c r="AA13" s="44"/>
      <c r="AB13" s="45"/>
      <c r="AC13" s="44"/>
      <c r="AD13" s="45"/>
      <c r="AE13" s="44"/>
      <c r="AF13" s="45"/>
      <c r="AG13" s="61"/>
      <c r="AH13" s="69">
        <f t="shared" si="0"/>
        <v>0</v>
      </c>
      <c r="AI13" s="92">
        <f>SUM(C13:AG13)*B13</f>
        <v>0</v>
      </c>
    </row>
    <row r="14" spans="1:35" x14ac:dyDescent="0.25">
      <c r="A14" s="35" t="s">
        <v>2</v>
      </c>
      <c r="B14" s="122">
        <v>1.3</v>
      </c>
      <c r="C14" s="44"/>
      <c r="D14" s="45"/>
      <c r="E14" s="44"/>
      <c r="F14" s="45"/>
      <c r="G14" s="44"/>
      <c r="H14" s="45"/>
      <c r="I14" s="44"/>
      <c r="J14" s="45"/>
      <c r="K14" s="44"/>
      <c r="L14" s="45"/>
      <c r="M14" s="44"/>
      <c r="N14" s="45"/>
      <c r="O14" s="44"/>
      <c r="P14" s="45"/>
      <c r="Q14" s="44"/>
      <c r="R14" s="45"/>
      <c r="S14" s="44"/>
      <c r="T14" s="45"/>
      <c r="U14" s="44"/>
      <c r="V14" s="45"/>
      <c r="W14" s="44"/>
      <c r="X14" s="45"/>
      <c r="Y14" s="44"/>
      <c r="Z14" s="45"/>
      <c r="AA14" s="44"/>
      <c r="AB14" s="45"/>
      <c r="AC14" s="44"/>
      <c r="AD14" s="45"/>
      <c r="AE14" s="44"/>
      <c r="AF14" s="45"/>
      <c r="AG14" s="61"/>
      <c r="AH14" s="69">
        <f t="shared" si="0"/>
        <v>0</v>
      </c>
      <c r="AI14" s="92">
        <f>SUM(C14:AG14)*B14</f>
        <v>0</v>
      </c>
    </row>
    <row r="15" spans="1:35" x14ac:dyDescent="0.25">
      <c r="A15" s="35" t="s">
        <v>3</v>
      </c>
      <c r="B15" s="122">
        <v>1.8</v>
      </c>
      <c r="C15" s="44"/>
      <c r="D15" s="45"/>
      <c r="E15" s="44"/>
      <c r="F15" s="45"/>
      <c r="G15" s="44"/>
      <c r="H15" s="45"/>
      <c r="I15" s="44"/>
      <c r="J15" s="45"/>
      <c r="K15" s="44"/>
      <c r="L15" s="45"/>
      <c r="M15" s="44"/>
      <c r="N15" s="45"/>
      <c r="O15" s="44"/>
      <c r="P15" s="45"/>
      <c r="Q15" s="44"/>
      <c r="R15" s="45"/>
      <c r="S15" s="44"/>
      <c r="T15" s="45"/>
      <c r="U15" s="44"/>
      <c r="V15" s="45"/>
      <c r="W15" s="44"/>
      <c r="X15" s="45"/>
      <c r="Y15" s="44"/>
      <c r="Z15" s="45"/>
      <c r="AA15" s="44"/>
      <c r="AB15" s="45"/>
      <c r="AC15" s="44"/>
      <c r="AD15" s="45"/>
      <c r="AE15" s="44"/>
      <c r="AF15" s="45"/>
      <c r="AG15" s="61"/>
      <c r="AH15" s="69">
        <f t="shared" si="0"/>
        <v>0</v>
      </c>
      <c r="AI15" s="92">
        <f>SUM(C15:AG15)*B15</f>
        <v>0</v>
      </c>
    </row>
    <row r="16" spans="1:35" x14ac:dyDescent="0.25">
      <c r="A16" s="35" t="s">
        <v>4</v>
      </c>
      <c r="B16" s="122">
        <v>1.3</v>
      </c>
      <c r="C16" s="44"/>
      <c r="D16" s="45"/>
      <c r="E16" s="44"/>
      <c r="F16" s="45"/>
      <c r="G16" s="44"/>
      <c r="H16" s="45"/>
      <c r="I16" s="44"/>
      <c r="J16" s="45"/>
      <c r="K16" s="44"/>
      <c r="L16" s="45"/>
      <c r="M16" s="44"/>
      <c r="N16" s="45"/>
      <c r="O16" s="44"/>
      <c r="P16" s="45"/>
      <c r="Q16" s="44"/>
      <c r="R16" s="45"/>
      <c r="S16" s="44"/>
      <c r="T16" s="45"/>
      <c r="U16" s="44"/>
      <c r="V16" s="45"/>
      <c r="W16" s="44"/>
      <c r="X16" s="45"/>
      <c r="Y16" s="44"/>
      <c r="Z16" s="45"/>
      <c r="AA16" s="44"/>
      <c r="AB16" s="45"/>
      <c r="AC16" s="44"/>
      <c r="AD16" s="45"/>
      <c r="AE16" s="44"/>
      <c r="AF16" s="45"/>
      <c r="AG16" s="61"/>
      <c r="AH16" s="69">
        <f t="shared" si="0"/>
        <v>0</v>
      </c>
      <c r="AI16" s="92">
        <f>SUM(C16:AG16)*B16</f>
        <v>0</v>
      </c>
    </row>
    <row r="17" spans="1:35" x14ac:dyDescent="0.25">
      <c r="A17" s="35" t="s">
        <v>5</v>
      </c>
      <c r="B17" s="122">
        <v>2.0499999999999998</v>
      </c>
      <c r="C17" s="44"/>
      <c r="D17" s="45"/>
      <c r="E17" s="44"/>
      <c r="F17" s="45"/>
      <c r="G17" s="44"/>
      <c r="H17" s="45"/>
      <c r="I17" s="44"/>
      <c r="J17" s="45"/>
      <c r="K17" s="44"/>
      <c r="L17" s="45"/>
      <c r="M17" s="44"/>
      <c r="N17" s="45"/>
      <c r="O17" s="44"/>
      <c r="P17" s="45"/>
      <c r="Q17" s="44"/>
      <c r="R17" s="45"/>
      <c r="S17" s="44"/>
      <c r="T17" s="45"/>
      <c r="U17" s="44"/>
      <c r="V17" s="45"/>
      <c r="W17" s="44"/>
      <c r="X17" s="45"/>
      <c r="Y17" s="44"/>
      <c r="Z17" s="45"/>
      <c r="AA17" s="44"/>
      <c r="AB17" s="45"/>
      <c r="AC17" s="44"/>
      <c r="AD17" s="45"/>
      <c r="AE17" s="44"/>
      <c r="AF17" s="45"/>
      <c r="AG17" s="61"/>
      <c r="AH17" s="69">
        <f t="shared" si="0"/>
        <v>0</v>
      </c>
      <c r="AI17" s="92">
        <f>SUM(C17:AG17)*B17</f>
        <v>0</v>
      </c>
    </row>
    <row r="18" spans="1:35" x14ac:dyDescent="0.25">
      <c r="A18" s="72"/>
      <c r="B18" s="123"/>
      <c r="C18" s="194"/>
      <c r="D18" s="187"/>
      <c r="E18" s="185"/>
      <c r="F18" s="187"/>
      <c r="G18" s="185"/>
      <c r="H18" s="187"/>
      <c r="I18" s="185"/>
      <c r="J18" s="187"/>
      <c r="K18" s="185"/>
      <c r="L18" s="187"/>
      <c r="M18" s="185"/>
      <c r="N18" s="187"/>
      <c r="O18" s="185"/>
      <c r="P18" s="187"/>
      <c r="Q18" s="185"/>
      <c r="R18" s="187"/>
      <c r="S18" s="185"/>
      <c r="T18" s="187"/>
      <c r="U18" s="185"/>
      <c r="V18" s="187"/>
      <c r="W18" s="185"/>
      <c r="X18" s="187"/>
      <c r="Y18" s="185"/>
      <c r="Z18" s="187"/>
      <c r="AA18" s="185"/>
      <c r="AB18" s="187"/>
      <c r="AC18" s="185"/>
      <c r="AD18" s="187"/>
      <c r="AE18" s="185"/>
      <c r="AF18" s="187"/>
      <c r="AG18" s="199"/>
      <c r="AH18" s="96"/>
      <c r="AI18" s="171"/>
    </row>
    <row r="19" spans="1:35" x14ac:dyDescent="0.25">
      <c r="A19" s="73" t="s">
        <v>6</v>
      </c>
      <c r="B19" s="124"/>
      <c r="C19" s="196"/>
      <c r="D19" s="188"/>
      <c r="E19" s="186"/>
      <c r="F19" s="188"/>
      <c r="G19" s="186"/>
      <c r="H19" s="188"/>
      <c r="I19" s="186"/>
      <c r="J19" s="188"/>
      <c r="K19" s="186"/>
      <c r="L19" s="188"/>
      <c r="M19" s="186"/>
      <c r="N19" s="188"/>
      <c r="O19" s="186"/>
      <c r="P19" s="188"/>
      <c r="Q19" s="186"/>
      <c r="R19" s="188"/>
      <c r="S19" s="186"/>
      <c r="T19" s="188"/>
      <c r="U19" s="186"/>
      <c r="V19" s="188"/>
      <c r="W19" s="186"/>
      <c r="X19" s="188"/>
      <c r="Y19" s="186"/>
      <c r="Z19" s="188"/>
      <c r="AA19" s="186"/>
      <c r="AB19" s="188"/>
      <c r="AC19" s="186"/>
      <c r="AD19" s="188"/>
      <c r="AE19" s="186"/>
      <c r="AF19" s="188"/>
      <c r="AG19" s="200"/>
      <c r="AH19" s="97"/>
      <c r="AI19" s="172"/>
    </row>
    <row r="20" spans="1:35" x14ac:dyDescent="0.25">
      <c r="A20" s="35" t="s">
        <v>7</v>
      </c>
      <c r="B20" s="122">
        <v>0.8</v>
      </c>
      <c r="C20" s="44"/>
      <c r="D20" s="45"/>
      <c r="E20" s="44"/>
      <c r="F20" s="45"/>
      <c r="G20" s="44"/>
      <c r="H20" s="45"/>
      <c r="I20" s="44"/>
      <c r="J20" s="45"/>
      <c r="K20" s="44"/>
      <c r="L20" s="45"/>
      <c r="M20" s="44"/>
      <c r="N20" s="45"/>
      <c r="O20" s="44"/>
      <c r="P20" s="45"/>
      <c r="Q20" s="44"/>
      <c r="R20" s="45"/>
      <c r="S20" s="44"/>
      <c r="T20" s="45"/>
      <c r="U20" s="44"/>
      <c r="V20" s="45"/>
      <c r="W20" s="44"/>
      <c r="X20" s="45"/>
      <c r="Y20" s="44"/>
      <c r="Z20" s="45"/>
      <c r="AA20" s="44"/>
      <c r="AB20" s="45"/>
      <c r="AC20" s="44"/>
      <c r="AD20" s="45"/>
      <c r="AE20" s="44"/>
      <c r="AF20" s="45"/>
      <c r="AG20" s="61"/>
      <c r="AH20" s="69">
        <f t="shared" si="0"/>
        <v>0</v>
      </c>
      <c r="AI20" s="92">
        <f>SUM(C20:AG20)*B20</f>
        <v>0</v>
      </c>
    </row>
    <row r="21" spans="1:35" x14ac:dyDescent="0.25">
      <c r="A21" s="35" t="s">
        <v>8</v>
      </c>
      <c r="B21" s="122">
        <v>3.7</v>
      </c>
      <c r="C21" s="44"/>
      <c r="D21" s="45"/>
      <c r="E21" s="44"/>
      <c r="F21" s="45"/>
      <c r="G21" s="44"/>
      <c r="H21" s="45"/>
      <c r="I21" s="44"/>
      <c r="J21" s="45"/>
      <c r="K21" s="44"/>
      <c r="L21" s="45"/>
      <c r="M21" s="44"/>
      <c r="N21" s="45"/>
      <c r="O21" s="44"/>
      <c r="P21" s="45"/>
      <c r="Q21" s="44"/>
      <c r="R21" s="45"/>
      <c r="S21" s="44"/>
      <c r="T21" s="45"/>
      <c r="U21" s="44"/>
      <c r="V21" s="45"/>
      <c r="W21" s="44"/>
      <c r="X21" s="45"/>
      <c r="Y21" s="44"/>
      <c r="Z21" s="45"/>
      <c r="AA21" s="44"/>
      <c r="AB21" s="45"/>
      <c r="AC21" s="44"/>
      <c r="AD21" s="45"/>
      <c r="AE21" s="44"/>
      <c r="AF21" s="45"/>
      <c r="AG21" s="61"/>
      <c r="AH21" s="69">
        <f t="shared" si="0"/>
        <v>0</v>
      </c>
      <c r="AI21" s="92">
        <f>SUM(C21:AG21)*B21</f>
        <v>0</v>
      </c>
    </row>
    <row r="22" spans="1:35" x14ac:dyDescent="0.25">
      <c r="A22" s="73" t="s">
        <v>12</v>
      </c>
      <c r="B22" s="125"/>
      <c r="C22" s="104"/>
      <c r="D22" s="109"/>
      <c r="E22" s="110"/>
      <c r="F22" s="109"/>
      <c r="G22" s="110"/>
      <c r="H22" s="109"/>
      <c r="I22" s="110"/>
      <c r="J22" s="109"/>
      <c r="K22" s="110"/>
      <c r="L22" s="109"/>
      <c r="M22" s="110"/>
      <c r="N22" s="109"/>
      <c r="O22" s="110"/>
      <c r="P22" s="109"/>
      <c r="Q22" s="110"/>
      <c r="R22" s="109"/>
      <c r="S22" s="110"/>
      <c r="T22" s="109"/>
      <c r="U22" s="110"/>
      <c r="V22" s="109"/>
      <c r="W22" s="110"/>
      <c r="X22" s="109"/>
      <c r="Y22" s="110"/>
      <c r="Z22" s="109"/>
      <c r="AA22" s="110"/>
      <c r="AB22" s="109"/>
      <c r="AC22" s="110"/>
      <c r="AD22" s="109"/>
      <c r="AE22" s="110"/>
      <c r="AF22" s="109"/>
      <c r="AG22" s="107"/>
      <c r="AH22" s="69"/>
      <c r="AI22" s="92"/>
    </row>
    <row r="23" spans="1:35" x14ac:dyDescent="0.25">
      <c r="A23" s="35" t="s">
        <v>9</v>
      </c>
      <c r="B23" s="122">
        <v>0.35</v>
      </c>
      <c r="C23" s="44"/>
      <c r="D23" s="45"/>
      <c r="E23" s="44"/>
      <c r="F23" s="45"/>
      <c r="G23" s="44"/>
      <c r="H23" s="45"/>
      <c r="I23" s="44"/>
      <c r="J23" s="45"/>
      <c r="K23" s="44"/>
      <c r="L23" s="45"/>
      <c r="M23" s="44"/>
      <c r="N23" s="45"/>
      <c r="O23" s="44"/>
      <c r="P23" s="45"/>
      <c r="Q23" s="44"/>
      <c r="R23" s="45"/>
      <c r="S23" s="44"/>
      <c r="T23" s="45"/>
      <c r="U23" s="44"/>
      <c r="V23" s="45"/>
      <c r="W23" s="44"/>
      <c r="X23" s="45"/>
      <c r="Y23" s="44"/>
      <c r="Z23" s="45"/>
      <c r="AA23" s="44"/>
      <c r="AB23" s="45"/>
      <c r="AC23" s="44"/>
      <c r="AD23" s="45"/>
      <c r="AE23" s="44"/>
      <c r="AF23" s="45"/>
      <c r="AG23" s="61"/>
      <c r="AH23" s="69">
        <f t="shared" si="0"/>
        <v>0</v>
      </c>
      <c r="AI23" s="92">
        <f>SUM(C23:AG23)*B23</f>
        <v>0</v>
      </c>
    </row>
    <row r="24" spans="1:35" x14ac:dyDescent="0.25">
      <c r="A24" s="35" t="s">
        <v>10</v>
      </c>
      <c r="B24" s="122">
        <v>1.7</v>
      </c>
      <c r="C24" s="44"/>
      <c r="D24" s="45"/>
      <c r="E24" s="44"/>
      <c r="F24" s="45"/>
      <c r="G24" s="44"/>
      <c r="H24" s="45"/>
      <c r="I24" s="44"/>
      <c r="J24" s="45"/>
      <c r="K24" s="44"/>
      <c r="L24" s="45"/>
      <c r="M24" s="44"/>
      <c r="N24" s="45"/>
      <c r="O24" s="44"/>
      <c r="P24" s="45"/>
      <c r="Q24" s="44"/>
      <c r="R24" s="45"/>
      <c r="S24" s="44"/>
      <c r="T24" s="45"/>
      <c r="U24" s="44"/>
      <c r="V24" s="45"/>
      <c r="W24" s="44"/>
      <c r="X24" s="45"/>
      <c r="Y24" s="44"/>
      <c r="Z24" s="45"/>
      <c r="AA24" s="44"/>
      <c r="AB24" s="45"/>
      <c r="AC24" s="44"/>
      <c r="AD24" s="45"/>
      <c r="AE24" s="44"/>
      <c r="AF24" s="45"/>
      <c r="AG24" s="61"/>
      <c r="AH24" s="69">
        <f t="shared" si="0"/>
        <v>0</v>
      </c>
      <c r="AI24" s="92">
        <f>SUM(C24:AG24)*B24</f>
        <v>0</v>
      </c>
    </row>
    <row r="25" spans="1:35" x14ac:dyDescent="0.25">
      <c r="A25" s="35" t="s">
        <v>11</v>
      </c>
      <c r="B25" s="122">
        <v>4.8499999999999996</v>
      </c>
      <c r="C25" s="44"/>
      <c r="D25" s="45"/>
      <c r="E25" s="44"/>
      <c r="F25" s="45"/>
      <c r="G25" s="44"/>
      <c r="H25" s="45"/>
      <c r="I25" s="44"/>
      <c r="J25" s="45"/>
      <c r="K25" s="44"/>
      <c r="L25" s="45"/>
      <c r="M25" s="44"/>
      <c r="N25" s="45"/>
      <c r="O25" s="44"/>
      <c r="P25" s="45"/>
      <c r="Q25" s="44"/>
      <c r="R25" s="45"/>
      <c r="S25" s="44"/>
      <c r="T25" s="45"/>
      <c r="U25" s="44"/>
      <c r="V25" s="45"/>
      <c r="W25" s="44"/>
      <c r="X25" s="45"/>
      <c r="Y25" s="44"/>
      <c r="Z25" s="45"/>
      <c r="AA25" s="44"/>
      <c r="AB25" s="45"/>
      <c r="AC25" s="44"/>
      <c r="AD25" s="45"/>
      <c r="AE25" s="44"/>
      <c r="AF25" s="45"/>
      <c r="AG25" s="61"/>
      <c r="AH25" s="69">
        <f t="shared" si="0"/>
        <v>0</v>
      </c>
      <c r="AI25" s="92">
        <f>SUM(C25:AG25)*B25</f>
        <v>0</v>
      </c>
    </row>
    <row r="26" spans="1:35" x14ac:dyDescent="0.25">
      <c r="A26" s="73" t="s">
        <v>13</v>
      </c>
      <c r="B26" s="123"/>
      <c r="C26" s="194"/>
      <c r="D26" s="187"/>
      <c r="E26" s="185"/>
      <c r="F26" s="187"/>
      <c r="G26" s="185"/>
      <c r="H26" s="187"/>
      <c r="I26" s="185"/>
      <c r="J26" s="187"/>
      <c r="K26" s="185"/>
      <c r="L26" s="187"/>
      <c r="M26" s="185"/>
      <c r="N26" s="187"/>
      <c r="O26" s="185"/>
      <c r="P26" s="187"/>
      <c r="Q26" s="185"/>
      <c r="R26" s="187"/>
      <c r="S26" s="185"/>
      <c r="T26" s="187"/>
      <c r="U26" s="185"/>
      <c r="V26" s="187"/>
      <c r="W26" s="185"/>
      <c r="X26" s="187"/>
      <c r="Y26" s="185"/>
      <c r="Z26" s="187"/>
      <c r="AA26" s="185"/>
      <c r="AB26" s="187"/>
      <c r="AC26" s="185"/>
      <c r="AD26" s="187"/>
      <c r="AE26" s="185"/>
      <c r="AF26" s="187"/>
      <c r="AG26" s="197"/>
      <c r="AH26" s="69"/>
      <c r="AI26" s="92"/>
    </row>
    <row r="27" spans="1:35" x14ac:dyDescent="0.25">
      <c r="A27" s="78" t="s">
        <v>14</v>
      </c>
      <c r="B27" s="126"/>
      <c r="C27" s="196"/>
      <c r="D27" s="188"/>
      <c r="E27" s="186"/>
      <c r="F27" s="188"/>
      <c r="G27" s="186"/>
      <c r="H27" s="188"/>
      <c r="I27" s="186"/>
      <c r="J27" s="188"/>
      <c r="K27" s="186"/>
      <c r="L27" s="188"/>
      <c r="M27" s="186"/>
      <c r="N27" s="188"/>
      <c r="O27" s="186"/>
      <c r="P27" s="188"/>
      <c r="Q27" s="186"/>
      <c r="R27" s="188"/>
      <c r="S27" s="186"/>
      <c r="T27" s="188"/>
      <c r="U27" s="186"/>
      <c r="V27" s="188"/>
      <c r="W27" s="186"/>
      <c r="X27" s="188"/>
      <c r="Y27" s="186"/>
      <c r="Z27" s="188"/>
      <c r="AA27" s="186"/>
      <c r="AB27" s="188"/>
      <c r="AC27" s="186"/>
      <c r="AD27" s="188"/>
      <c r="AE27" s="186"/>
      <c r="AF27" s="188"/>
      <c r="AG27" s="198"/>
      <c r="AH27" s="69"/>
      <c r="AI27" s="92"/>
    </row>
    <row r="28" spans="1:35" x14ac:dyDescent="0.25">
      <c r="A28" s="74" t="s">
        <v>15</v>
      </c>
      <c r="B28" s="127">
        <v>1.45</v>
      </c>
      <c r="C28" s="44"/>
      <c r="D28" s="45"/>
      <c r="E28" s="44"/>
      <c r="F28" s="45"/>
      <c r="G28" s="44"/>
      <c r="H28" s="45"/>
      <c r="I28" s="44"/>
      <c r="J28" s="45"/>
      <c r="K28" s="44"/>
      <c r="L28" s="45"/>
      <c r="M28" s="44"/>
      <c r="N28" s="45"/>
      <c r="O28" s="44"/>
      <c r="P28" s="45"/>
      <c r="Q28" s="44"/>
      <c r="R28" s="45"/>
      <c r="S28" s="44"/>
      <c r="T28" s="45"/>
      <c r="U28" s="44"/>
      <c r="V28" s="45"/>
      <c r="W28" s="44"/>
      <c r="X28" s="45"/>
      <c r="Y28" s="44"/>
      <c r="Z28" s="45"/>
      <c r="AA28" s="44"/>
      <c r="AB28" s="45"/>
      <c r="AC28" s="44"/>
      <c r="AD28" s="45"/>
      <c r="AE28" s="44"/>
      <c r="AF28" s="45"/>
      <c r="AG28" s="61"/>
      <c r="AH28" s="69">
        <f t="shared" si="0"/>
        <v>0</v>
      </c>
      <c r="AI28" s="92">
        <f>SUM(C28:AG28)*B28</f>
        <v>0</v>
      </c>
    </row>
    <row r="29" spans="1:35" x14ac:dyDescent="0.25">
      <c r="A29" s="35" t="s">
        <v>16</v>
      </c>
      <c r="B29" s="122">
        <v>1.7</v>
      </c>
      <c r="C29" s="44"/>
      <c r="D29" s="45"/>
      <c r="E29" s="44"/>
      <c r="F29" s="45"/>
      <c r="G29" s="44"/>
      <c r="H29" s="45"/>
      <c r="I29" s="44"/>
      <c r="J29" s="45"/>
      <c r="K29" s="44"/>
      <c r="L29" s="45"/>
      <c r="M29" s="44"/>
      <c r="N29" s="45"/>
      <c r="O29" s="44"/>
      <c r="P29" s="45"/>
      <c r="Q29" s="44"/>
      <c r="R29" s="45"/>
      <c r="S29" s="44"/>
      <c r="T29" s="45"/>
      <c r="U29" s="44"/>
      <c r="V29" s="45"/>
      <c r="W29" s="44"/>
      <c r="X29" s="45"/>
      <c r="Y29" s="44"/>
      <c r="Z29" s="45"/>
      <c r="AA29" s="44"/>
      <c r="AB29" s="45"/>
      <c r="AC29" s="44"/>
      <c r="AD29" s="45"/>
      <c r="AE29" s="44"/>
      <c r="AF29" s="45"/>
      <c r="AG29" s="61"/>
      <c r="AH29" s="69">
        <f t="shared" si="0"/>
        <v>0</v>
      </c>
      <c r="AI29" s="92">
        <f>SUM(C29:AG29)*B29</f>
        <v>0</v>
      </c>
    </row>
    <row r="30" spans="1:35" x14ac:dyDescent="0.25">
      <c r="A30" s="79" t="s">
        <v>75</v>
      </c>
      <c r="B30" s="122">
        <v>1.7</v>
      </c>
      <c r="C30" s="44"/>
      <c r="D30" s="45"/>
      <c r="E30" s="44"/>
      <c r="F30" s="45"/>
      <c r="G30" s="44"/>
      <c r="H30" s="45"/>
      <c r="I30" s="44"/>
      <c r="J30" s="45"/>
      <c r="K30" s="44"/>
      <c r="L30" s="45"/>
      <c r="M30" s="44"/>
      <c r="N30" s="45"/>
      <c r="O30" s="44"/>
      <c r="P30" s="45"/>
      <c r="Q30" s="44"/>
      <c r="R30" s="45"/>
      <c r="S30" s="44"/>
      <c r="T30" s="45"/>
      <c r="U30" s="44"/>
      <c r="V30" s="45"/>
      <c r="W30" s="44"/>
      <c r="X30" s="45"/>
      <c r="Y30" s="44"/>
      <c r="Z30" s="45"/>
      <c r="AA30" s="44"/>
      <c r="AB30" s="45"/>
      <c r="AC30" s="44"/>
      <c r="AD30" s="45"/>
      <c r="AE30" s="44"/>
      <c r="AF30" s="45"/>
      <c r="AG30" s="61"/>
      <c r="AH30" s="69">
        <f t="shared" si="0"/>
        <v>0</v>
      </c>
      <c r="AI30" s="92">
        <f>SUM(C30:AG30)*B30</f>
        <v>0</v>
      </c>
    </row>
    <row r="31" spans="1:35" x14ac:dyDescent="0.25">
      <c r="A31" s="73" t="s">
        <v>17</v>
      </c>
      <c r="B31" s="128"/>
      <c r="C31" s="104"/>
      <c r="D31" s="109"/>
      <c r="E31" s="110"/>
      <c r="F31" s="109"/>
      <c r="G31" s="110"/>
      <c r="H31" s="109"/>
      <c r="I31" s="110"/>
      <c r="J31" s="109"/>
      <c r="K31" s="110"/>
      <c r="L31" s="109"/>
      <c r="M31" s="110"/>
      <c r="N31" s="109"/>
      <c r="O31" s="110"/>
      <c r="P31" s="109"/>
      <c r="Q31" s="110"/>
      <c r="R31" s="109"/>
      <c r="S31" s="110"/>
      <c r="T31" s="109"/>
      <c r="U31" s="110"/>
      <c r="V31" s="109"/>
      <c r="W31" s="110"/>
      <c r="X31" s="109"/>
      <c r="Y31" s="110"/>
      <c r="Z31" s="109"/>
      <c r="AA31" s="110"/>
      <c r="AB31" s="109"/>
      <c r="AC31" s="110"/>
      <c r="AD31" s="109"/>
      <c r="AE31" s="110"/>
      <c r="AF31" s="109"/>
      <c r="AG31" s="107"/>
      <c r="AH31" s="69"/>
      <c r="AI31" s="92"/>
    </row>
    <row r="32" spans="1:35" x14ac:dyDescent="0.25">
      <c r="A32" s="35" t="s">
        <v>18</v>
      </c>
      <c r="B32" s="122">
        <v>1.1000000000000001</v>
      </c>
      <c r="C32" s="44"/>
      <c r="D32" s="45"/>
      <c r="E32" s="44"/>
      <c r="F32" s="45"/>
      <c r="G32" s="44"/>
      <c r="H32" s="45"/>
      <c r="I32" s="44"/>
      <c r="J32" s="45"/>
      <c r="K32" s="44"/>
      <c r="L32" s="45"/>
      <c r="M32" s="44"/>
      <c r="N32" s="45"/>
      <c r="O32" s="44"/>
      <c r="P32" s="45"/>
      <c r="Q32" s="44"/>
      <c r="R32" s="45"/>
      <c r="S32" s="44"/>
      <c r="T32" s="45"/>
      <c r="U32" s="44"/>
      <c r="V32" s="45"/>
      <c r="W32" s="44"/>
      <c r="X32" s="45"/>
      <c r="Y32" s="44"/>
      <c r="Z32" s="45"/>
      <c r="AA32" s="44"/>
      <c r="AB32" s="45"/>
      <c r="AC32" s="44"/>
      <c r="AD32" s="45"/>
      <c r="AE32" s="44"/>
      <c r="AF32" s="45"/>
      <c r="AG32" s="61"/>
      <c r="AH32" s="69">
        <f t="shared" si="0"/>
        <v>0</v>
      </c>
      <c r="AI32" s="92">
        <f>SUM(C32:AG32)*B32</f>
        <v>0</v>
      </c>
    </row>
    <row r="33" spans="1:35" x14ac:dyDescent="0.25">
      <c r="A33" s="35" t="s">
        <v>19</v>
      </c>
      <c r="B33" s="122">
        <v>1.7</v>
      </c>
      <c r="C33" s="44"/>
      <c r="D33" s="45"/>
      <c r="E33" s="44"/>
      <c r="F33" s="45"/>
      <c r="G33" s="44"/>
      <c r="H33" s="45"/>
      <c r="I33" s="44"/>
      <c r="J33" s="45"/>
      <c r="K33" s="44"/>
      <c r="L33" s="45"/>
      <c r="M33" s="44"/>
      <c r="N33" s="45"/>
      <c r="O33" s="44"/>
      <c r="P33" s="45"/>
      <c r="Q33" s="44"/>
      <c r="R33" s="45"/>
      <c r="S33" s="44"/>
      <c r="T33" s="45"/>
      <c r="U33" s="44"/>
      <c r="V33" s="45"/>
      <c r="W33" s="44"/>
      <c r="X33" s="45"/>
      <c r="Y33" s="44"/>
      <c r="Z33" s="45"/>
      <c r="AA33" s="44"/>
      <c r="AB33" s="45"/>
      <c r="AC33" s="44"/>
      <c r="AD33" s="45"/>
      <c r="AE33" s="44"/>
      <c r="AF33" s="45"/>
      <c r="AG33" s="61"/>
      <c r="AH33" s="69">
        <f t="shared" si="0"/>
        <v>0</v>
      </c>
      <c r="AI33" s="92">
        <f>SUM(C33:AG33)*B33</f>
        <v>0</v>
      </c>
    </row>
    <row r="34" spans="1:35" x14ac:dyDescent="0.25">
      <c r="A34" s="73" t="s">
        <v>20</v>
      </c>
      <c r="B34" s="128"/>
      <c r="C34" s="104"/>
      <c r="D34" s="105"/>
      <c r="E34" s="106"/>
      <c r="F34" s="105"/>
      <c r="G34" s="106"/>
      <c r="H34" s="105"/>
      <c r="I34" s="106"/>
      <c r="J34" s="105"/>
      <c r="K34" s="106"/>
      <c r="L34" s="105"/>
      <c r="M34" s="106"/>
      <c r="N34" s="105"/>
      <c r="O34" s="106"/>
      <c r="P34" s="105"/>
      <c r="Q34" s="106"/>
      <c r="R34" s="105"/>
      <c r="S34" s="106"/>
      <c r="T34" s="105"/>
      <c r="U34" s="106"/>
      <c r="V34" s="105"/>
      <c r="W34" s="106"/>
      <c r="X34" s="105"/>
      <c r="Y34" s="106"/>
      <c r="Z34" s="105"/>
      <c r="AA34" s="106"/>
      <c r="AB34" s="105"/>
      <c r="AC34" s="106"/>
      <c r="AD34" s="105"/>
      <c r="AE34" s="106"/>
      <c r="AF34" s="105"/>
      <c r="AG34" s="107"/>
      <c r="AH34" s="69"/>
      <c r="AI34" s="92"/>
    </row>
    <row r="35" spans="1:35" ht="31.5" customHeight="1" x14ac:dyDescent="0.25">
      <c r="A35" s="75" t="s">
        <v>72</v>
      </c>
      <c r="B35" s="129">
        <v>1</v>
      </c>
      <c r="C35" s="158"/>
      <c r="D35" s="159"/>
      <c r="E35" s="158"/>
      <c r="F35" s="159"/>
      <c r="G35" s="158"/>
      <c r="H35" s="159"/>
      <c r="I35" s="158"/>
      <c r="J35" s="159"/>
      <c r="K35" s="158"/>
      <c r="L35" s="159"/>
      <c r="M35" s="158"/>
      <c r="N35" s="159"/>
      <c r="O35" s="158"/>
      <c r="P35" s="159"/>
      <c r="Q35" s="158"/>
      <c r="R35" s="159"/>
      <c r="S35" s="158"/>
      <c r="T35" s="159"/>
      <c r="U35" s="158"/>
      <c r="V35" s="159"/>
      <c r="W35" s="158"/>
      <c r="X35" s="159"/>
      <c r="Y35" s="158"/>
      <c r="Z35" s="159"/>
      <c r="AA35" s="158"/>
      <c r="AB35" s="159"/>
      <c r="AC35" s="158"/>
      <c r="AD35" s="159"/>
      <c r="AE35" s="158"/>
      <c r="AF35" s="159"/>
      <c r="AG35" s="80"/>
      <c r="AH35" s="71">
        <f t="shared" si="0"/>
        <v>0</v>
      </c>
      <c r="AI35" s="93">
        <f>SUM(C35:AG35)*B35</f>
        <v>0</v>
      </c>
    </row>
    <row r="36" spans="1:35" ht="48.75" customHeight="1" x14ac:dyDescent="0.25">
      <c r="A36" s="144" t="s">
        <v>78</v>
      </c>
      <c r="B36" s="140">
        <v>0.3</v>
      </c>
      <c r="C36" s="147"/>
      <c r="D36" s="148"/>
      <c r="E36" s="146"/>
      <c r="F36" s="145"/>
      <c r="G36" s="146"/>
      <c r="H36" s="145"/>
      <c r="I36" s="146"/>
      <c r="J36" s="145"/>
      <c r="K36" s="146"/>
      <c r="L36" s="145"/>
      <c r="M36" s="146"/>
      <c r="N36" s="145"/>
      <c r="O36" s="146"/>
      <c r="P36" s="145"/>
      <c r="Q36" s="146"/>
      <c r="R36" s="145"/>
      <c r="S36" s="146"/>
      <c r="T36" s="145"/>
      <c r="U36" s="146"/>
      <c r="V36" s="145"/>
      <c r="W36" s="146"/>
      <c r="X36" s="145"/>
      <c r="Y36" s="146"/>
      <c r="Z36" s="145"/>
      <c r="AA36" s="146"/>
      <c r="AB36" s="145"/>
      <c r="AC36" s="146"/>
      <c r="AD36" s="145"/>
      <c r="AE36" s="146"/>
      <c r="AF36" s="145"/>
      <c r="AG36" s="143"/>
      <c r="AH36" s="142">
        <f>SUM(C36:AG36)</f>
        <v>0</v>
      </c>
      <c r="AI36" s="173">
        <f>SUM(C36:AG36)*B36</f>
        <v>0</v>
      </c>
    </row>
    <row r="37" spans="1:35" ht="32.25" customHeight="1" x14ac:dyDescent="0.25">
      <c r="A37" s="76" t="s">
        <v>73</v>
      </c>
      <c r="B37" s="129">
        <v>1.3</v>
      </c>
      <c r="C37" s="158"/>
      <c r="D37" s="159"/>
      <c r="E37" s="158"/>
      <c r="F37" s="159"/>
      <c r="G37" s="158"/>
      <c r="H37" s="159"/>
      <c r="I37" s="158"/>
      <c r="J37" s="159"/>
      <c r="K37" s="158"/>
      <c r="L37" s="159"/>
      <c r="M37" s="158"/>
      <c r="N37" s="159"/>
      <c r="O37" s="158"/>
      <c r="P37" s="159"/>
      <c r="Q37" s="158"/>
      <c r="R37" s="159"/>
      <c r="S37" s="158"/>
      <c r="T37" s="159"/>
      <c r="U37" s="158"/>
      <c r="V37" s="159"/>
      <c r="W37" s="158"/>
      <c r="X37" s="159"/>
      <c r="Y37" s="158"/>
      <c r="Z37" s="159"/>
      <c r="AA37" s="158"/>
      <c r="AB37" s="159"/>
      <c r="AC37" s="158"/>
      <c r="AD37" s="159"/>
      <c r="AE37" s="158"/>
      <c r="AF37" s="159"/>
      <c r="AG37" s="80"/>
      <c r="AH37" s="71">
        <f t="shared" si="0"/>
        <v>0</v>
      </c>
      <c r="AI37" s="93">
        <f>SUM(C37:AG37)*B37</f>
        <v>0</v>
      </c>
    </row>
    <row r="38" spans="1:35" x14ac:dyDescent="0.25">
      <c r="A38" s="32" t="s">
        <v>21</v>
      </c>
      <c r="B38" s="130"/>
      <c r="C38" s="104"/>
      <c r="D38" s="105"/>
      <c r="E38" s="106"/>
      <c r="F38" s="105"/>
      <c r="G38" s="106"/>
      <c r="H38" s="105"/>
      <c r="I38" s="106"/>
      <c r="J38" s="105"/>
      <c r="K38" s="106"/>
      <c r="L38" s="105"/>
      <c r="M38" s="106"/>
      <c r="N38" s="105"/>
      <c r="O38" s="106"/>
      <c r="P38" s="105"/>
      <c r="Q38" s="106"/>
      <c r="R38" s="105"/>
      <c r="S38" s="106"/>
      <c r="T38" s="105"/>
      <c r="U38" s="106"/>
      <c r="V38" s="105"/>
      <c r="W38" s="106"/>
      <c r="X38" s="105"/>
      <c r="Y38" s="106"/>
      <c r="Z38" s="105"/>
      <c r="AA38" s="106"/>
      <c r="AB38" s="105"/>
      <c r="AC38" s="106"/>
      <c r="AD38" s="105"/>
      <c r="AE38" s="106"/>
      <c r="AF38" s="105"/>
      <c r="AG38" s="108"/>
      <c r="AH38" s="69"/>
      <c r="AI38" s="92"/>
    </row>
    <row r="39" spans="1:35" ht="45" customHeight="1" x14ac:dyDescent="0.25">
      <c r="A39" s="160" t="s">
        <v>79</v>
      </c>
      <c r="B39" s="141">
        <v>0.7</v>
      </c>
      <c r="C39" s="147"/>
      <c r="D39" s="155"/>
      <c r="E39" s="151"/>
      <c r="F39" s="152"/>
      <c r="G39" s="151"/>
      <c r="H39" s="152"/>
      <c r="I39" s="151"/>
      <c r="J39" s="152"/>
      <c r="K39" s="151"/>
      <c r="L39" s="152"/>
      <c r="M39" s="151"/>
      <c r="N39" s="152"/>
      <c r="O39" s="151"/>
      <c r="P39" s="152"/>
      <c r="Q39" s="151"/>
      <c r="R39" s="152"/>
      <c r="S39" s="151"/>
      <c r="T39" s="152"/>
      <c r="U39" s="151"/>
      <c r="V39" s="152"/>
      <c r="W39" s="151"/>
      <c r="X39" s="152"/>
      <c r="Y39" s="151"/>
      <c r="Z39" s="152"/>
      <c r="AA39" s="151"/>
      <c r="AB39" s="152"/>
      <c r="AC39" s="151"/>
      <c r="AD39" s="152"/>
      <c r="AE39" s="151"/>
      <c r="AF39" s="152"/>
      <c r="AG39" s="153"/>
      <c r="AH39" s="142">
        <f>SUM(C39:AG39)</f>
        <v>0</v>
      </c>
      <c r="AI39" s="174">
        <f>SUM(C39:AG39)*B39</f>
        <v>0</v>
      </c>
    </row>
    <row r="40" spans="1:35" x14ac:dyDescent="0.25">
      <c r="A40" s="72"/>
      <c r="B40" s="128"/>
      <c r="C40" s="104"/>
      <c r="D40" s="105"/>
      <c r="E40" s="106"/>
      <c r="F40" s="105"/>
      <c r="G40" s="106"/>
      <c r="H40" s="105"/>
      <c r="I40" s="106"/>
      <c r="J40" s="105"/>
      <c r="K40" s="106"/>
      <c r="L40" s="105"/>
      <c r="M40" s="106"/>
      <c r="N40" s="105"/>
      <c r="O40" s="106"/>
      <c r="P40" s="105"/>
      <c r="Q40" s="106"/>
      <c r="R40" s="105"/>
      <c r="S40" s="106"/>
      <c r="T40" s="105"/>
      <c r="U40" s="106"/>
      <c r="V40" s="105"/>
      <c r="W40" s="106"/>
      <c r="X40" s="105"/>
      <c r="Y40" s="106"/>
      <c r="Z40" s="105"/>
      <c r="AA40" s="106"/>
      <c r="AB40" s="105"/>
      <c r="AC40" s="106"/>
      <c r="AD40" s="105"/>
      <c r="AE40" s="106"/>
      <c r="AF40" s="105"/>
      <c r="AG40" s="108"/>
      <c r="AH40" s="69"/>
      <c r="AI40" s="92"/>
    </row>
    <row r="41" spans="1:35" ht="43.5" customHeight="1" x14ac:dyDescent="0.25">
      <c r="A41" s="144" t="s">
        <v>80</v>
      </c>
      <c r="B41" s="156">
        <v>0.7</v>
      </c>
      <c r="C41" s="154"/>
      <c r="D41" s="152"/>
      <c r="E41" s="151"/>
      <c r="F41" s="152"/>
      <c r="G41" s="151"/>
      <c r="H41" s="152"/>
      <c r="I41" s="151"/>
      <c r="J41" s="152"/>
      <c r="K41" s="151"/>
      <c r="L41" s="152"/>
      <c r="M41" s="151"/>
      <c r="N41" s="152"/>
      <c r="O41" s="151"/>
      <c r="P41" s="152"/>
      <c r="Q41" s="151"/>
      <c r="R41" s="152"/>
      <c r="S41" s="151"/>
      <c r="T41" s="152"/>
      <c r="U41" s="151"/>
      <c r="V41" s="152"/>
      <c r="W41" s="151"/>
      <c r="X41" s="152"/>
      <c r="Y41" s="151"/>
      <c r="Z41" s="152"/>
      <c r="AA41" s="151"/>
      <c r="AB41" s="152"/>
      <c r="AC41" s="151"/>
      <c r="AD41" s="152"/>
      <c r="AE41" s="151"/>
      <c r="AF41" s="152"/>
      <c r="AG41" s="153"/>
      <c r="AH41" s="150">
        <f>SUM(C41:AG41)</f>
        <v>0</v>
      </c>
      <c r="AI41" s="173">
        <f>SUM(C41:AG41)*B41</f>
        <v>0</v>
      </c>
    </row>
    <row r="42" spans="1:35" x14ac:dyDescent="0.25">
      <c r="A42" s="72"/>
      <c r="B42" s="128"/>
      <c r="C42" s="104"/>
      <c r="D42" s="105"/>
      <c r="E42" s="106"/>
      <c r="F42" s="105"/>
      <c r="G42" s="106"/>
      <c r="H42" s="105"/>
      <c r="I42" s="106"/>
      <c r="J42" s="105"/>
      <c r="K42" s="106"/>
      <c r="L42" s="105"/>
      <c r="M42" s="106"/>
      <c r="N42" s="105"/>
      <c r="O42" s="106"/>
      <c r="P42" s="105"/>
      <c r="Q42" s="106"/>
      <c r="R42" s="105"/>
      <c r="S42" s="106"/>
      <c r="T42" s="105"/>
      <c r="U42" s="106"/>
      <c r="V42" s="105"/>
      <c r="W42" s="106"/>
      <c r="X42" s="105"/>
      <c r="Y42" s="106"/>
      <c r="Z42" s="105"/>
      <c r="AA42" s="106"/>
      <c r="AB42" s="105"/>
      <c r="AC42" s="106"/>
      <c r="AD42" s="105"/>
      <c r="AE42" s="106"/>
      <c r="AF42" s="105"/>
      <c r="AG42" s="108"/>
      <c r="AH42" s="69"/>
      <c r="AI42" s="92"/>
    </row>
    <row r="43" spans="1:35" ht="32.25" customHeight="1" x14ac:dyDescent="0.25">
      <c r="A43" s="161" t="s">
        <v>81</v>
      </c>
      <c r="B43" s="157">
        <v>1.55</v>
      </c>
      <c r="C43" s="154"/>
      <c r="D43" s="155"/>
      <c r="E43" s="151"/>
      <c r="F43" s="152"/>
      <c r="G43" s="151"/>
      <c r="H43" s="152"/>
      <c r="I43" s="151"/>
      <c r="J43" s="152"/>
      <c r="K43" s="151"/>
      <c r="L43" s="152"/>
      <c r="M43" s="151"/>
      <c r="N43" s="152"/>
      <c r="O43" s="151"/>
      <c r="P43" s="152"/>
      <c r="Q43" s="151"/>
      <c r="R43" s="152"/>
      <c r="S43" s="151"/>
      <c r="T43" s="152"/>
      <c r="U43" s="151"/>
      <c r="V43" s="152"/>
      <c r="W43" s="151"/>
      <c r="X43" s="152"/>
      <c r="Y43" s="151"/>
      <c r="Z43" s="152"/>
      <c r="AA43" s="151"/>
      <c r="AB43" s="152"/>
      <c r="AC43" s="151"/>
      <c r="AD43" s="152"/>
      <c r="AE43" s="151"/>
      <c r="AF43" s="152"/>
      <c r="AG43" s="153"/>
      <c r="AH43" s="150">
        <f>SUM(C43:AG43)</f>
        <v>0</v>
      </c>
      <c r="AI43" s="173">
        <f>SUM(C43:AG43)*B43</f>
        <v>0</v>
      </c>
    </row>
    <row r="44" spans="1:35" x14ac:dyDescent="0.25">
      <c r="A44" s="35"/>
      <c r="B44" s="130"/>
      <c r="C44" s="104"/>
      <c r="D44" s="109"/>
      <c r="E44" s="110"/>
      <c r="F44" s="109"/>
      <c r="G44" s="110"/>
      <c r="H44" s="109"/>
      <c r="I44" s="110"/>
      <c r="J44" s="109"/>
      <c r="K44" s="110"/>
      <c r="L44" s="109"/>
      <c r="M44" s="110"/>
      <c r="N44" s="109"/>
      <c r="O44" s="110"/>
      <c r="P44" s="109"/>
      <c r="Q44" s="110"/>
      <c r="R44" s="109"/>
      <c r="S44" s="110"/>
      <c r="T44" s="109"/>
      <c r="U44" s="110"/>
      <c r="V44" s="109"/>
      <c r="W44" s="110"/>
      <c r="X44" s="109"/>
      <c r="Y44" s="110"/>
      <c r="Z44" s="109"/>
      <c r="AA44" s="110"/>
      <c r="AB44" s="109"/>
      <c r="AC44" s="110"/>
      <c r="AD44" s="109"/>
      <c r="AE44" s="110"/>
      <c r="AF44" s="109"/>
      <c r="AG44" s="107"/>
      <c r="AH44" s="69"/>
      <c r="AI44" s="92"/>
    </row>
    <row r="45" spans="1:35" ht="30" customHeight="1" x14ac:dyDescent="0.25">
      <c r="A45" s="162" t="s">
        <v>82</v>
      </c>
      <c r="B45" s="157">
        <v>2.4</v>
      </c>
      <c r="C45" s="154"/>
      <c r="D45" s="155"/>
      <c r="E45" s="151"/>
      <c r="F45" s="152"/>
      <c r="G45" s="151"/>
      <c r="H45" s="152"/>
      <c r="I45" s="151"/>
      <c r="J45" s="152"/>
      <c r="K45" s="151"/>
      <c r="L45" s="152"/>
      <c r="M45" s="151"/>
      <c r="N45" s="152"/>
      <c r="O45" s="151"/>
      <c r="P45" s="152"/>
      <c r="Q45" s="151"/>
      <c r="R45" s="152"/>
      <c r="S45" s="151"/>
      <c r="T45" s="152"/>
      <c r="U45" s="151"/>
      <c r="V45" s="152"/>
      <c r="W45" s="151"/>
      <c r="X45" s="152"/>
      <c r="Y45" s="151"/>
      <c r="Z45" s="152"/>
      <c r="AA45" s="151"/>
      <c r="AB45" s="152"/>
      <c r="AC45" s="151"/>
      <c r="AD45" s="152"/>
      <c r="AE45" s="151"/>
      <c r="AF45" s="152"/>
      <c r="AG45" s="153"/>
      <c r="AH45" s="150">
        <f>SUM(C45:AG45)</f>
        <v>0</v>
      </c>
      <c r="AI45" s="173">
        <f>SUM(C45:AG45)*B45</f>
        <v>0</v>
      </c>
    </row>
    <row r="46" spans="1:35" x14ac:dyDescent="0.25">
      <c r="A46" s="32" t="s">
        <v>24</v>
      </c>
      <c r="B46" s="130"/>
      <c r="C46" s="104"/>
      <c r="D46" s="109"/>
      <c r="E46" s="110"/>
      <c r="F46" s="109"/>
      <c r="G46" s="110"/>
      <c r="H46" s="109"/>
      <c r="I46" s="110"/>
      <c r="J46" s="109"/>
      <c r="K46" s="110"/>
      <c r="L46" s="109"/>
      <c r="M46" s="110"/>
      <c r="N46" s="109"/>
      <c r="O46" s="110"/>
      <c r="P46" s="109"/>
      <c r="Q46" s="110"/>
      <c r="R46" s="109"/>
      <c r="S46" s="110"/>
      <c r="T46" s="109"/>
      <c r="U46" s="110"/>
      <c r="V46" s="109"/>
      <c r="W46" s="110"/>
      <c r="X46" s="109"/>
      <c r="Y46" s="110"/>
      <c r="Z46" s="109"/>
      <c r="AA46" s="110"/>
      <c r="AB46" s="109"/>
      <c r="AC46" s="110"/>
      <c r="AD46" s="109"/>
      <c r="AE46" s="110"/>
      <c r="AF46" s="109"/>
      <c r="AG46" s="107"/>
      <c r="AH46" s="69"/>
      <c r="AI46" s="92"/>
    </row>
    <row r="47" spans="1:35" ht="30" x14ac:dyDescent="0.25">
      <c r="A47" s="162" t="s">
        <v>83</v>
      </c>
      <c r="B47" s="157">
        <v>1</v>
      </c>
      <c r="C47" s="154"/>
      <c r="D47" s="152"/>
      <c r="E47" s="151"/>
      <c r="F47" s="152"/>
      <c r="G47" s="151"/>
      <c r="H47" s="152"/>
      <c r="I47" s="151"/>
      <c r="J47" s="152"/>
      <c r="K47" s="151"/>
      <c r="L47" s="152"/>
      <c r="M47" s="151"/>
      <c r="N47" s="152"/>
      <c r="O47" s="151"/>
      <c r="P47" s="152"/>
      <c r="Q47" s="151"/>
      <c r="R47" s="152"/>
      <c r="S47" s="151"/>
      <c r="T47" s="152"/>
      <c r="U47" s="151"/>
      <c r="V47" s="152"/>
      <c r="W47" s="151"/>
      <c r="X47" s="152"/>
      <c r="Y47" s="151"/>
      <c r="Z47" s="152"/>
      <c r="AA47" s="151"/>
      <c r="AB47" s="152"/>
      <c r="AC47" s="151"/>
      <c r="AD47" s="152"/>
      <c r="AE47" s="151"/>
      <c r="AF47" s="152"/>
      <c r="AG47" s="153"/>
      <c r="AH47" s="150">
        <f>SUM(C47:AG47)</f>
        <v>0</v>
      </c>
      <c r="AI47" s="173">
        <f>SUM(C47:AG47)*B47</f>
        <v>0</v>
      </c>
    </row>
    <row r="48" spans="1:35" x14ac:dyDescent="0.25">
      <c r="A48" s="35" t="s">
        <v>25</v>
      </c>
      <c r="B48" s="122">
        <v>1.05</v>
      </c>
      <c r="C48" s="44"/>
      <c r="D48" s="45"/>
      <c r="E48" s="44"/>
      <c r="F48" s="45"/>
      <c r="G48" s="44"/>
      <c r="H48" s="45"/>
      <c r="I48" s="44"/>
      <c r="J48" s="45"/>
      <c r="K48" s="44"/>
      <c r="L48" s="45"/>
      <c r="M48" s="44"/>
      <c r="N48" s="45"/>
      <c r="O48" s="44"/>
      <c r="P48" s="45"/>
      <c r="Q48" s="44"/>
      <c r="R48" s="45"/>
      <c r="S48" s="44"/>
      <c r="T48" s="45"/>
      <c r="U48" s="44"/>
      <c r="V48" s="45"/>
      <c r="W48" s="44"/>
      <c r="X48" s="45"/>
      <c r="Y48" s="44"/>
      <c r="Z48" s="45"/>
      <c r="AA48" s="44"/>
      <c r="AB48" s="45"/>
      <c r="AC48" s="44"/>
      <c r="AD48" s="45"/>
      <c r="AE48" s="44"/>
      <c r="AF48" s="45"/>
      <c r="AG48" s="61"/>
      <c r="AH48" s="69">
        <f t="shared" si="0"/>
        <v>0</v>
      </c>
      <c r="AI48" s="92">
        <f>SUM(C48:AG48)*B48</f>
        <v>0</v>
      </c>
    </row>
    <row r="49" spans="1:231" x14ac:dyDescent="0.25">
      <c r="A49" s="32" t="s">
        <v>26</v>
      </c>
      <c r="B49" s="130"/>
      <c r="C49" s="104"/>
      <c r="D49" s="109"/>
      <c r="E49" s="110"/>
      <c r="F49" s="109"/>
      <c r="G49" s="110"/>
      <c r="H49" s="109"/>
      <c r="I49" s="110"/>
      <c r="J49" s="109"/>
      <c r="K49" s="110"/>
      <c r="L49" s="109"/>
      <c r="M49" s="110"/>
      <c r="N49" s="109"/>
      <c r="O49" s="110"/>
      <c r="P49" s="109"/>
      <c r="Q49" s="110"/>
      <c r="R49" s="109"/>
      <c r="S49" s="110"/>
      <c r="T49" s="109"/>
      <c r="U49" s="110"/>
      <c r="V49" s="109"/>
      <c r="W49" s="110"/>
      <c r="X49" s="109"/>
      <c r="Y49" s="110"/>
      <c r="Z49" s="109"/>
      <c r="AA49" s="110"/>
      <c r="AB49" s="109"/>
      <c r="AC49" s="110"/>
      <c r="AD49" s="109"/>
      <c r="AE49" s="110"/>
      <c r="AF49" s="109"/>
      <c r="AG49" s="107"/>
      <c r="AH49" s="69"/>
      <c r="AI49" s="92"/>
    </row>
    <row r="50" spans="1:231" x14ac:dyDescent="0.25">
      <c r="A50" s="35" t="s">
        <v>27</v>
      </c>
      <c r="B50" s="122">
        <v>1.7</v>
      </c>
      <c r="C50" s="44"/>
      <c r="D50" s="45"/>
      <c r="E50" s="44"/>
      <c r="F50" s="45"/>
      <c r="G50" s="44"/>
      <c r="H50" s="45"/>
      <c r="I50" s="44"/>
      <c r="J50" s="45"/>
      <c r="K50" s="44"/>
      <c r="L50" s="45"/>
      <c r="M50" s="44"/>
      <c r="N50" s="45"/>
      <c r="O50" s="44"/>
      <c r="P50" s="45"/>
      <c r="Q50" s="44"/>
      <c r="R50" s="45"/>
      <c r="S50" s="44"/>
      <c r="T50" s="45"/>
      <c r="U50" s="44"/>
      <c r="V50" s="45"/>
      <c r="W50" s="44"/>
      <c r="X50" s="45"/>
      <c r="Y50" s="44"/>
      <c r="Z50" s="45"/>
      <c r="AA50" s="44"/>
      <c r="AB50" s="45"/>
      <c r="AC50" s="44"/>
      <c r="AD50" s="45"/>
      <c r="AE50" s="44"/>
      <c r="AF50" s="45"/>
      <c r="AG50" s="61"/>
      <c r="AH50" s="69">
        <f t="shared" si="0"/>
        <v>0</v>
      </c>
      <c r="AI50" s="92">
        <f>SUM(C50:AG50)*B50</f>
        <v>0</v>
      </c>
    </row>
    <row r="51" spans="1:231" x14ac:dyDescent="0.25">
      <c r="A51" s="35" t="s">
        <v>28</v>
      </c>
      <c r="B51" s="122">
        <v>2.4500000000000002</v>
      </c>
      <c r="C51" s="44"/>
      <c r="D51" s="45"/>
      <c r="E51" s="44"/>
      <c r="F51" s="45"/>
      <c r="G51" s="44"/>
      <c r="H51" s="45"/>
      <c r="I51" s="44"/>
      <c r="J51" s="45"/>
      <c r="K51" s="44"/>
      <c r="L51" s="45"/>
      <c r="M51" s="44"/>
      <c r="N51" s="45"/>
      <c r="O51" s="44"/>
      <c r="P51" s="45"/>
      <c r="Q51" s="44"/>
      <c r="R51" s="45"/>
      <c r="S51" s="44"/>
      <c r="T51" s="45"/>
      <c r="U51" s="44"/>
      <c r="V51" s="45"/>
      <c r="W51" s="44"/>
      <c r="X51" s="45"/>
      <c r="Y51" s="44"/>
      <c r="Z51" s="45"/>
      <c r="AA51" s="44"/>
      <c r="AB51" s="45"/>
      <c r="AC51" s="44"/>
      <c r="AD51" s="45"/>
      <c r="AE51" s="44"/>
      <c r="AF51" s="45"/>
      <c r="AG51" s="61"/>
      <c r="AH51" s="69">
        <f t="shared" si="0"/>
        <v>0</v>
      </c>
      <c r="AI51" s="92">
        <f>SUM(C51:AG51)*B51</f>
        <v>0</v>
      </c>
    </row>
    <row r="52" spans="1:231" x14ac:dyDescent="0.25">
      <c r="A52" s="35" t="s">
        <v>29</v>
      </c>
      <c r="B52" s="122">
        <v>3.9</v>
      </c>
      <c r="C52" s="44"/>
      <c r="D52" s="45"/>
      <c r="E52" s="44"/>
      <c r="F52" s="45"/>
      <c r="G52" s="44"/>
      <c r="H52" s="45"/>
      <c r="I52" s="44"/>
      <c r="J52" s="45"/>
      <c r="K52" s="44"/>
      <c r="L52" s="45"/>
      <c r="M52" s="44"/>
      <c r="N52" s="45"/>
      <c r="O52" s="44"/>
      <c r="P52" s="45"/>
      <c r="Q52" s="44"/>
      <c r="R52" s="45"/>
      <c r="S52" s="44"/>
      <c r="T52" s="45"/>
      <c r="U52" s="44"/>
      <c r="V52" s="45"/>
      <c r="W52" s="44"/>
      <c r="X52" s="45"/>
      <c r="Y52" s="44"/>
      <c r="Z52" s="45"/>
      <c r="AA52" s="44"/>
      <c r="AB52" s="45"/>
      <c r="AC52" s="44"/>
      <c r="AD52" s="45"/>
      <c r="AE52" s="44"/>
      <c r="AF52" s="45"/>
      <c r="AG52" s="61"/>
      <c r="AH52" s="69">
        <f t="shared" si="0"/>
        <v>0</v>
      </c>
      <c r="AI52" s="92">
        <f>SUM(C52:AG52)*B52</f>
        <v>0</v>
      </c>
    </row>
    <row r="53" spans="1:231" x14ac:dyDescent="0.25">
      <c r="A53" s="35" t="s">
        <v>30</v>
      </c>
      <c r="B53" s="122">
        <v>5.75</v>
      </c>
      <c r="C53" s="44"/>
      <c r="D53" s="45"/>
      <c r="E53" s="44"/>
      <c r="F53" s="45"/>
      <c r="G53" s="44"/>
      <c r="H53" s="45"/>
      <c r="I53" s="44"/>
      <c r="J53" s="45"/>
      <c r="K53" s="44"/>
      <c r="L53" s="45"/>
      <c r="M53" s="44"/>
      <c r="N53" s="45"/>
      <c r="O53" s="44"/>
      <c r="P53" s="45"/>
      <c r="Q53" s="44"/>
      <c r="R53" s="45"/>
      <c r="S53" s="44"/>
      <c r="T53" s="45"/>
      <c r="U53" s="44"/>
      <c r="V53" s="45"/>
      <c r="W53" s="44"/>
      <c r="X53" s="45"/>
      <c r="Y53" s="44"/>
      <c r="Z53" s="45"/>
      <c r="AA53" s="44"/>
      <c r="AB53" s="45"/>
      <c r="AC53" s="44"/>
      <c r="AD53" s="45"/>
      <c r="AE53" s="44"/>
      <c r="AF53" s="45"/>
      <c r="AG53" s="61"/>
      <c r="AH53" s="69">
        <f t="shared" si="0"/>
        <v>0</v>
      </c>
      <c r="AI53" s="92">
        <f>SUM(C53:AG53)*B53</f>
        <v>0</v>
      </c>
    </row>
    <row r="54" spans="1:231" x14ac:dyDescent="0.25">
      <c r="A54" s="35" t="s">
        <v>31</v>
      </c>
      <c r="B54" s="122">
        <v>8.5</v>
      </c>
      <c r="C54" s="44"/>
      <c r="D54" s="45"/>
      <c r="E54" s="44"/>
      <c r="F54" s="45"/>
      <c r="G54" s="44"/>
      <c r="H54" s="45"/>
      <c r="I54" s="44"/>
      <c r="J54" s="45"/>
      <c r="K54" s="44"/>
      <c r="L54" s="45"/>
      <c r="M54" s="44"/>
      <c r="N54" s="45"/>
      <c r="O54" s="44"/>
      <c r="P54" s="45"/>
      <c r="Q54" s="44"/>
      <c r="R54" s="45"/>
      <c r="S54" s="44"/>
      <c r="T54" s="45"/>
      <c r="U54" s="44"/>
      <c r="V54" s="45"/>
      <c r="W54" s="44"/>
      <c r="X54" s="45"/>
      <c r="Y54" s="44"/>
      <c r="Z54" s="45"/>
      <c r="AA54" s="44"/>
      <c r="AB54" s="45"/>
      <c r="AC54" s="44"/>
      <c r="AD54" s="45"/>
      <c r="AE54" s="44"/>
      <c r="AF54" s="45"/>
      <c r="AG54" s="61"/>
      <c r="AH54" s="69">
        <f t="shared" si="0"/>
        <v>0</v>
      </c>
      <c r="AI54" s="92">
        <f>SUM(C54:AG54)*B54</f>
        <v>0</v>
      </c>
    </row>
    <row r="55" spans="1:231" x14ac:dyDescent="0.25">
      <c r="A55" s="32" t="s">
        <v>40</v>
      </c>
      <c r="B55" s="128"/>
      <c r="C55" s="104"/>
      <c r="D55" s="109"/>
      <c r="E55" s="110"/>
      <c r="F55" s="109"/>
      <c r="G55" s="110"/>
      <c r="H55" s="109"/>
      <c r="I55" s="110"/>
      <c r="J55" s="109"/>
      <c r="K55" s="110"/>
      <c r="L55" s="109"/>
      <c r="M55" s="110"/>
      <c r="N55" s="109"/>
      <c r="O55" s="110"/>
      <c r="P55" s="109"/>
      <c r="Q55" s="110"/>
      <c r="R55" s="109"/>
      <c r="S55" s="110"/>
      <c r="T55" s="109"/>
      <c r="U55" s="110"/>
      <c r="V55" s="109"/>
      <c r="W55" s="110"/>
      <c r="X55" s="109"/>
      <c r="Y55" s="110"/>
      <c r="Z55" s="109"/>
      <c r="AA55" s="110"/>
      <c r="AB55" s="109"/>
      <c r="AC55" s="110"/>
      <c r="AD55" s="109"/>
      <c r="AE55" s="110"/>
      <c r="AF55" s="109"/>
      <c r="AG55" s="107"/>
      <c r="AH55" s="69"/>
      <c r="AI55" s="92"/>
    </row>
    <row r="56" spans="1:231" x14ac:dyDescent="0.25">
      <c r="A56" s="32"/>
      <c r="B56" s="128"/>
      <c r="C56" s="104"/>
      <c r="D56" s="109"/>
      <c r="E56" s="110"/>
      <c r="F56" s="109"/>
      <c r="G56" s="110"/>
      <c r="H56" s="109"/>
      <c r="I56" s="110"/>
      <c r="J56" s="109"/>
      <c r="K56" s="110"/>
      <c r="L56" s="109"/>
      <c r="M56" s="110"/>
      <c r="N56" s="109"/>
      <c r="O56" s="110"/>
      <c r="P56" s="109"/>
      <c r="Q56" s="110"/>
      <c r="R56" s="109"/>
      <c r="S56" s="110"/>
      <c r="T56" s="109"/>
      <c r="U56" s="110"/>
      <c r="V56" s="109"/>
      <c r="W56" s="110"/>
      <c r="X56" s="109"/>
      <c r="Y56" s="110"/>
      <c r="Z56" s="109"/>
      <c r="AA56" s="110"/>
      <c r="AB56" s="109"/>
      <c r="AC56" s="110"/>
      <c r="AD56" s="109"/>
      <c r="AE56" s="110"/>
      <c r="AF56" s="109"/>
      <c r="AG56" s="107"/>
      <c r="AH56" s="69"/>
      <c r="AI56" s="92"/>
    </row>
    <row r="57" spans="1:231" x14ac:dyDescent="0.25">
      <c r="A57" s="32" t="s">
        <v>41</v>
      </c>
      <c r="B57" s="128"/>
      <c r="C57" s="104"/>
      <c r="D57" s="109"/>
      <c r="E57" s="110"/>
      <c r="F57" s="109"/>
      <c r="G57" s="110"/>
      <c r="H57" s="109"/>
      <c r="I57" s="110"/>
      <c r="J57" s="109"/>
      <c r="K57" s="110"/>
      <c r="L57" s="109"/>
      <c r="M57" s="110"/>
      <c r="N57" s="109"/>
      <c r="O57" s="110"/>
      <c r="P57" s="109"/>
      <c r="Q57" s="110"/>
      <c r="R57" s="109"/>
      <c r="S57" s="110"/>
      <c r="T57" s="109"/>
      <c r="U57" s="110"/>
      <c r="V57" s="109"/>
      <c r="W57" s="110"/>
      <c r="X57" s="109"/>
      <c r="Y57" s="110"/>
      <c r="Z57" s="109"/>
      <c r="AA57" s="110"/>
      <c r="AB57" s="109"/>
      <c r="AC57" s="110"/>
      <c r="AD57" s="109"/>
      <c r="AE57" s="110"/>
      <c r="AF57" s="109"/>
      <c r="AG57" s="107"/>
      <c r="AH57" s="69"/>
      <c r="AI57" s="92"/>
    </row>
    <row r="58" spans="1:231" x14ac:dyDescent="0.25">
      <c r="A58" s="32" t="s">
        <v>50</v>
      </c>
      <c r="B58" s="122">
        <v>4.09</v>
      </c>
      <c r="C58" s="44"/>
      <c r="D58" s="45"/>
      <c r="E58" s="44"/>
      <c r="F58" s="45"/>
      <c r="G58" s="44"/>
      <c r="H58" s="45"/>
      <c r="I58" s="44"/>
      <c r="J58" s="45"/>
      <c r="K58" s="44"/>
      <c r="L58" s="45"/>
      <c r="M58" s="44"/>
      <c r="N58" s="45"/>
      <c r="O58" s="44"/>
      <c r="P58" s="45"/>
      <c r="Q58" s="44"/>
      <c r="R58" s="45"/>
      <c r="S58" s="44"/>
      <c r="T58" s="45"/>
      <c r="U58" s="44"/>
      <c r="V58" s="45"/>
      <c r="W58" s="44"/>
      <c r="X58" s="45"/>
      <c r="Y58" s="44"/>
      <c r="Z58" s="45"/>
      <c r="AA58" s="44"/>
      <c r="AB58" s="45"/>
      <c r="AC58" s="44"/>
      <c r="AD58" s="45"/>
      <c r="AE58" s="44"/>
      <c r="AF58" s="45"/>
      <c r="AG58" s="61"/>
      <c r="AH58" s="69">
        <f t="shared" si="0"/>
        <v>0</v>
      </c>
      <c r="AI58" s="92">
        <f>SUM(C58:AG58)*B58</f>
        <v>0</v>
      </c>
    </row>
    <row r="59" spans="1:231" x14ac:dyDescent="0.25">
      <c r="A59" s="35" t="s">
        <v>34</v>
      </c>
      <c r="B59" s="130" t="s">
        <v>59</v>
      </c>
      <c r="C59" s="44"/>
      <c r="D59" s="45"/>
      <c r="E59" s="46"/>
      <c r="F59" s="68"/>
      <c r="G59" s="46"/>
      <c r="H59" s="68"/>
      <c r="I59" s="46"/>
      <c r="J59" s="68"/>
      <c r="K59" s="46"/>
      <c r="L59" s="68"/>
      <c r="M59" s="46"/>
      <c r="N59" s="68"/>
      <c r="O59" s="46"/>
      <c r="P59" s="68"/>
      <c r="Q59" s="46"/>
      <c r="R59" s="68"/>
      <c r="S59" s="46"/>
      <c r="T59" s="68"/>
      <c r="U59" s="46"/>
      <c r="V59" s="68"/>
      <c r="W59" s="46"/>
      <c r="X59" s="68"/>
      <c r="Y59" s="46"/>
      <c r="Z59" s="68"/>
      <c r="AA59" s="46"/>
      <c r="AB59" s="68"/>
      <c r="AC59" s="46"/>
      <c r="AD59" s="68"/>
      <c r="AE59" s="46"/>
      <c r="AF59" s="68"/>
      <c r="AG59" s="62"/>
      <c r="AH59" s="69"/>
      <c r="AI59" s="92"/>
    </row>
    <row r="60" spans="1:231" x14ac:dyDescent="0.25">
      <c r="A60" s="36" t="s">
        <v>33</v>
      </c>
      <c r="B60" s="130" t="s">
        <v>60</v>
      </c>
      <c r="C60" s="47"/>
      <c r="D60" s="48"/>
      <c r="E60" s="49"/>
      <c r="F60" s="86"/>
      <c r="G60" s="49"/>
      <c r="H60" s="86"/>
      <c r="I60" s="49"/>
      <c r="J60" s="86"/>
      <c r="K60" s="49"/>
      <c r="L60" s="86"/>
      <c r="M60" s="49"/>
      <c r="N60" s="86"/>
      <c r="O60" s="49"/>
      <c r="P60" s="86"/>
      <c r="Q60" s="49"/>
      <c r="R60" s="86"/>
      <c r="S60" s="49"/>
      <c r="T60" s="86"/>
      <c r="U60" s="49"/>
      <c r="V60" s="86"/>
      <c r="W60" s="49"/>
      <c r="X60" s="86"/>
      <c r="Y60" s="49"/>
      <c r="Z60" s="86"/>
      <c r="AA60" s="49"/>
      <c r="AB60" s="86"/>
      <c r="AC60" s="49"/>
      <c r="AD60" s="86"/>
      <c r="AE60" s="49"/>
      <c r="AF60" s="86"/>
      <c r="AG60" s="63"/>
      <c r="AH60" s="69"/>
      <c r="AI60" s="92"/>
    </row>
    <row r="61" spans="1:231" x14ac:dyDescent="0.25">
      <c r="A61" s="37" t="s">
        <v>36</v>
      </c>
      <c r="B61" s="131">
        <v>0.25</v>
      </c>
      <c r="C61" s="50"/>
      <c r="D61" s="51"/>
      <c r="E61" s="52"/>
      <c r="F61" s="87"/>
      <c r="G61" s="52"/>
      <c r="H61" s="87"/>
      <c r="I61" s="52"/>
      <c r="J61" s="87"/>
      <c r="K61" s="52"/>
      <c r="L61" s="87"/>
      <c r="M61" s="52"/>
      <c r="N61" s="87"/>
      <c r="O61" s="52"/>
      <c r="P61" s="87"/>
      <c r="Q61" s="52"/>
      <c r="R61" s="87"/>
      <c r="S61" s="52"/>
      <c r="T61" s="87"/>
      <c r="U61" s="52"/>
      <c r="V61" s="87"/>
      <c r="W61" s="52"/>
      <c r="X61" s="87"/>
      <c r="Y61" s="52"/>
      <c r="Z61" s="87"/>
      <c r="AA61" s="52"/>
      <c r="AB61" s="87"/>
      <c r="AC61" s="52"/>
      <c r="AD61" s="87"/>
      <c r="AE61" s="52"/>
      <c r="AF61" s="87"/>
      <c r="AG61" s="64"/>
      <c r="AH61" s="69"/>
      <c r="AI61" s="92"/>
    </row>
    <row r="62" spans="1:231" s="2" customFormat="1" x14ac:dyDescent="0.25">
      <c r="A62" s="38" t="s">
        <v>38</v>
      </c>
      <c r="B62" s="131">
        <v>0.2</v>
      </c>
      <c r="C62" s="53"/>
      <c r="D62" s="54"/>
      <c r="E62" s="55"/>
      <c r="F62" s="56"/>
      <c r="G62" s="55"/>
      <c r="H62" s="56"/>
      <c r="I62" s="55"/>
      <c r="J62" s="56"/>
      <c r="K62" s="55"/>
      <c r="L62" s="56"/>
      <c r="M62" s="55"/>
      <c r="N62" s="56"/>
      <c r="O62" s="55"/>
      <c r="P62" s="56"/>
      <c r="Q62" s="55"/>
      <c r="R62" s="56"/>
      <c r="S62" s="55"/>
      <c r="T62" s="56"/>
      <c r="U62" s="55"/>
      <c r="V62" s="56"/>
      <c r="W62" s="55"/>
      <c r="X62" s="56"/>
      <c r="Y62" s="55"/>
      <c r="Z62" s="56"/>
      <c r="AA62" s="55"/>
      <c r="AB62" s="56"/>
      <c r="AC62" s="55"/>
      <c r="AD62" s="56"/>
      <c r="AE62" s="55"/>
      <c r="AF62" s="56"/>
      <c r="AG62" s="65"/>
      <c r="AH62" s="69"/>
      <c r="AI62" s="9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</row>
    <row r="63" spans="1:231" s="13" customFormat="1" x14ac:dyDescent="0.25">
      <c r="A63" s="40" t="s">
        <v>57</v>
      </c>
      <c r="B63" s="131">
        <v>0.75</v>
      </c>
      <c r="C63" s="53"/>
      <c r="D63" s="54"/>
      <c r="E63" s="55"/>
      <c r="F63" s="56"/>
      <c r="G63" s="55"/>
      <c r="H63" s="56"/>
      <c r="I63" s="55"/>
      <c r="J63" s="56"/>
      <c r="K63" s="55"/>
      <c r="L63" s="56"/>
      <c r="M63" s="55"/>
      <c r="N63" s="56"/>
      <c r="O63" s="55"/>
      <c r="P63" s="56"/>
      <c r="Q63" s="55"/>
      <c r="R63" s="56"/>
      <c r="S63" s="55"/>
      <c r="T63" s="56"/>
      <c r="U63" s="55"/>
      <c r="V63" s="56"/>
      <c r="W63" s="55"/>
      <c r="X63" s="56"/>
      <c r="Y63" s="55"/>
      <c r="Z63" s="56"/>
      <c r="AA63" s="55"/>
      <c r="AB63" s="56"/>
      <c r="AC63" s="55"/>
      <c r="AD63" s="56"/>
      <c r="AE63" s="55"/>
      <c r="AF63" s="56"/>
      <c r="AG63" s="65"/>
      <c r="AH63" s="69"/>
      <c r="AI63" s="92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</row>
    <row r="64" spans="1:231" s="13" customFormat="1" x14ac:dyDescent="0.25">
      <c r="A64" s="30" t="s">
        <v>58</v>
      </c>
      <c r="B64" s="132">
        <v>2</v>
      </c>
      <c r="C64" s="50"/>
      <c r="D64" s="51"/>
      <c r="E64" s="52"/>
      <c r="F64" s="87"/>
      <c r="G64" s="52"/>
      <c r="H64" s="87"/>
      <c r="I64" s="52"/>
      <c r="J64" s="87"/>
      <c r="K64" s="52"/>
      <c r="L64" s="87"/>
      <c r="M64" s="52"/>
      <c r="N64" s="87"/>
      <c r="O64" s="52"/>
      <c r="P64" s="87"/>
      <c r="Q64" s="52"/>
      <c r="R64" s="87"/>
      <c r="S64" s="52"/>
      <c r="T64" s="87"/>
      <c r="U64" s="52"/>
      <c r="V64" s="87"/>
      <c r="W64" s="52"/>
      <c r="X64" s="87"/>
      <c r="Y64" s="52"/>
      <c r="Z64" s="87"/>
      <c r="AA64" s="52"/>
      <c r="AB64" s="87"/>
      <c r="AC64" s="52"/>
      <c r="AD64" s="87"/>
      <c r="AE64" s="52"/>
      <c r="AF64" s="87"/>
      <c r="AG64" s="64"/>
      <c r="AH64" s="69"/>
      <c r="AI64" s="92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</row>
    <row r="65" spans="1:231" s="13" customFormat="1" ht="15.75" thickBot="1" x14ac:dyDescent="0.3">
      <c r="A65" s="29" t="s">
        <v>69</v>
      </c>
      <c r="B65" s="131"/>
      <c r="C65" s="111"/>
      <c r="D65" s="112"/>
      <c r="E65" s="113"/>
      <c r="F65" s="114"/>
      <c r="G65" s="113"/>
      <c r="H65" s="114"/>
      <c r="I65" s="113"/>
      <c r="J65" s="114"/>
      <c r="K65" s="113"/>
      <c r="L65" s="114"/>
      <c r="M65" s="113"/>
      <c r="N65" s="114"/>
      <c r="O65" s="113"/>
      <c r="P65" s="114"/>
      <c r="Q65" s="113"/>
      <c r="R65" s="114"/>
      <c r="S65" s="113"/>
      <c r="T65" s="114"/>
      <c r="U65" s="113"/>
      <c r="V65" s="114"/>
      <c r="W65" s="113"/>
      <c r="X65" s="114"/>
      <c r="Y65" s="113"/>
      <c r="Z65" s="114"/>
      <c r="AA65" s="113"/>
      <c r="AB65" s="114"/>
      <c r="AC65" s="113"/>
      <c r="AD65" s="114"/>
      <c r="AE65" s="113"/>
      <c r="AF65" s="114"/>
      <c r="AG65" s="115"/>
      <c r="AH65" s="69"/>
      <c r="AI65" s="92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</row>
    <row r="66" spans="1:231" s="13" customFormat="1" ht="15.75" thickBot="1" x14ac:dyDescent="0.3">
      <c r="A66" s="31" t="s">
        <v>68</v>
      </c>
      <c r="B66" s="133">
        <v>5.8999999999999997E-2</v>
      </c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60"/>
      <c r="AH66" s="69">
        <f>SUM(C66:AG66)</f>
        <v>0</v>
      </c>
      <c r="AI66" s="92">
        <f>$G$2/100*5.9*AH66</f>
        <v>0</v>
      </c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</row>
    <row r="67" spans="1:231" s="5" customFormat="1" ht="20.25" thickTop="1" thickBot="1" x14ac:dyDescent="0.35">
      <c r="A67" s="3" t="s">
        <v>67</v>
      </c>
      <c r="B67" s="28">
        <f>SUM(C67:AG67)</f>
        <v>0</v>
      </c>
      <c r="C67" s="14">
        <f t="shared" ref="C67:AG67" si="1">SUM(C9*$B$9+C10*$B$10+C11*$B$11+C13*$B$13+C14*$B$14+C15*$B$15+C16*$B$16+C17*$B$17+C20*$B$20+C21*$B$21+C23*$B$23+C24*$B$24+C25*$B$25+C28*$B$28+C29*$B$29+C30*$B$30+C32*$B$32+C33*$B$33+C35*$B$35+C36*$B$36+C37*$B$37+C39*$B$39+C41*$B$41+C43*$B$43+C45*$B$45+C47*$B$47+C48*$B$48+C50*$B$50+C51*$B$51+C52*$B$52+C53*$B$53+C54*$B$54+C58*$B$58+($G$2/100*25)*C61+($G$2/100*20)*C62+($G$2/100*75)*C63+($G$2/100*75)*C64)+($G$2/100*5.9)*C66+$G$2*C5+C6*24</f>
        <v>0</v>
      </c>
      <c r="D67" s="14">
        <f t="shared" si="1"/>
        <v>0</v>
      </c>
      <c r="E67" s="14">
        <f t="shared" si="1"/>
        <v>0</v>
      </c>
      <c r="F67" s="14">
        <f t="shared" si="1"/>
        <v>0</v>
      </c>
      <c r="G67" s="14">
        <f t="shared" si="1"/>
        <v>0</v>
      </c>
      <c r="H67" s="14">
        <f t="shared" si="1"/>
        <v>0</v>
      </c>
      <c r="I67" s="14">
        <f t="shared" si="1"/>
        <v>0</v>
      </c>
      <c r="J67" s="14">
        <f t="shared" si="1"/>
        <v>0</v>
      </c>
      <c r="K67" s="14">
        <f t="shared" si="1"/>
        <v>0</v>
      </c>
      <c r="L67" s="14">
        <f t="shared" si="1"/>
        <v>0</v>
      </c>
      <c r="M67" s="14">
        <f t="shared" si="1"/>
        <v>0</v>
      </c>
      <c r="N67" s="14">
        <f t="shared" si="1"/>
        <v>0</v>
      </c>
      <c r="O67" s="14">
        <f t="shared" si="1"/>
        <v>0</v>
      </c>
      <c r="P67" s="14">
        <f t="shared" si="1"/>
        <v>0</v>
      </c>
      <c r="Q67" s="14">
        <f t="shared" si="1"/>
        <v>0</v>
      </c>
      <c r="R67" s="14">
        <f t="shared" si="1"/>
        <v>0</v>
      </c>
      <c r="S67" s="14">
        <f t="shared" si="1"/>
        <v>0</v>
      </c>
      <c r="T67" s="14">
        <f t="shared" si="1"/>
        <v>0</v>
      </c>
      <c r="U67" s="14">
        <f t="shared" si="1"/>
        <v>0</v>
      </c>
      <c r="V67" s="14">
        <f t="shared" si="1"/>
        <v>0</v>
      </c>
      <c r="W67" s="14">
        <f t="shared" si="1"/>
        <v>0</v>
      </c>
      <c r="X67" s="14">
        <f t="shared" si="1"/>
        <v>0</v>
      </c>
      <c r="Y67" s="14">
        <f t="shared" si="1"/>
        <v>0</v>
      </c>
      <c r="Z67" s="14">
        <f t="shared" si="1"/>
        <v>0</v>
      </c>
      <c r="AA67" s="14">
        <f>SUM(AA9*$B$9+AA10*$B$10+AA11*$B$11+AA13*$B$13+AA14*$B$14+AA15*$B$15+AA16*$B$16+AA17*$B$17+AA20*$B$20+AA21*$B$21+AA23*$B$23+AA24*$B$24+AA25*$B$25+AA28*$B$28+AA29*$B$29+AA30*$B$30+AA32*$B$32+AA33*$B$33+AA35*$B$35+AA36*$B$36+AA37*$B$37+AA39*$B$39+AA41*$B$41+AA43*$B$43+AA45*$B$45+AA47*$B$47+AA48*$B$48+AA50*$B$50+AA51*$B$51+AA52*$B$52+AA53*$B$53+AA54*$B$54+AA58*$B$58+($G$2/100*25)*AA61+($G$2/100*20)*AA62+($G$2/100*75)*AA63+($G$2/100*75)*AA64)+($G$2/100*5.9)*AA66+$G$2*AA5+AA6*24</f>
        <v>0</v>
      </c>
      <c r="AB67" s="14">
        <f t="shared" si="1"/>
        <v>0</v>
      </c>
      <c r="AC67" s="14">
        <f t="shared" si="1"/>
        <v>0</v>
      </c>
      <c r="AD67" s="14">
        <f t="shared" si="1"/>
        <v>0</v>
      </c>
      <c r="AE67" s="14">
        <f t="shared" si="1"/>
        <v>0</v>
      </c>
      <c r="AF67" s="14">
        <f t="shared" si="1"/>
        <v>0</v>
      </c>
      <c r="AG67" s="14">
        <f t="shared" si="1"/>
        <v>0</v>
      </c>
      <c r="AH67" s="70"/>
      <c r="AI67" s="94">
        <f>SUM(AI5:AI66)</f>
        <v>0</v>
      </c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</row>
    <row r="68" spans="1:231" ht="20.25" thickTop="1" thickBot="1" x14ac:dyDescent="0.35">
      <c r="A68" s="20" t="s">
        <v>64</v>
      </c>
      <c r="B68" s="21">
        <f>SUM(C5:AG5)</f>
        <v>0</v>
      </c>
      <c r="C68" s="22" t="str">
        <f t="shared" ref="C68:AG68" si="2">C3</f>
        <v>Donnerstag</v>
      </c>
      <c r="D68" s="84" t="str">
        <f t="shared" si="2"/>
        <v>Freitag</v>
      </c>
      <c r="E68" s="22" t="str">
        <f t="shared" si="2"/>
        <v>Samstag</v>
      </c>
      <c r="F68" s="84" t="str">
        <f t="shared" si="2"/>
        <v>Sonntag</v>
      </c>
      <c r="G68" s="22" t="str">
        <f t="shared" si="2"/>
        <v>Montag</v>
      </c>
      <c r="H68" s="84" t="str">
        <f t="shared" si="2"/>
        <v>Dienstag</v>
      </c>
      <c r="I68" s="22" t="str">
        <f t="shared" si="2"/>
        <v>Mittwoch</v>
      </c>
      <c r="J68" s="84" t="str">
        <f t="shared" si="2"/>
        <v>Donnerstag</v>
      </c>
      <c r="K68" s="22" t="str">
        <f t="shared" si="2"/>
        <v>Freitag</v>
      </c>
      <c r="L68" s="84" t="str">
        <f t="shared" si="2"/>
        <v>Samstag</v>
      </c>
      <c r="M68" s="22" t="str">
        <f t="shared" si="2"/>
        <v>Sonntag</v>
      </c>
      <c r="N68" s="84" t="str">
        <f t="shared" si="2"/>
        <v>Montag</v>
      </c>
      <c r="O68" s="22" t="str">
        <f t="shared" si="2"/>
        <v>Dienstag</v>
      </c>
      <c r="P68" s="84" t="str">
        <f t="shared" si="2"/>
        <v>Mittwoch</v>
      </c>
      <c r="Q68" s="22" t="str">
        <f t="shared" si="2"/>
        <v>Donnerstag</v>
      </c>
      <c r="R68" s="84" t="str">
        <f t="shared" si="2"/>
        <v>Freitag</v>
      </c>
      <c r="S68" s="22" t="str">
        <f t="shared" si="2"/>
        <v>Samstag</v>
      </c>
      <c r="T68" s="84" t="str">
        <f t="shared" si="2"/>
        <v>Sonntag</v>
      </c>
      <c r="U68" s="22" t="str">
        <f t="shared" si="2"/>
        <v>Montag</v>
      </c>
      <c r="V68" s="84" t="str">
        <f t="shared" si="2"/>
        <v>Dienstag</v>
      </c>
      <c r="W68" s="22" t="str">
        <f t="shared" si="2"/>
        <v>Mittwoch</v>
      </c>
      <c r="X68" s="84" t="str">
        <f t="shared" si="2"/>
        <v>Donnerstag</v>
      </c>
      <c r="Y68" s="22" t="str">
        <f t="shared" si="2"/>
        <v>Freitag</v>
      </c>
      <c r="Z68" s="84" t="str">
        <f t="shared" si="2"/>
        <v>Samstag</v>
      </c>
      <c r="AA68" s="22" t="str">
        <f t="shared" si="2"/>
        <v>Sonntag</v>
      </c>
      <c r="AB68" s="84" t="str">
        <f t="shared" si="2"/>
        <v>Montag</v>
      </c>
      <c r="AC68" s="22" t="str">
        <f t="shared" si="2"/>
        <v>Dienstag</v>
      </c>
      <c r="AD68" s="84" t="str">
        <f t="shared" si="2"/>
        <v>Mittwoch</v>
      </c>
      <c r="AE68" s="22" t="str">
        <f t="shared" si="2"/>
        <v>Donnerstag</v>
      </c>
      <c r="AF68" s="84" t="str">
        <f t="shared" si="2"/>
        <v>Freitag</v>
      </c>
      <c r="AG68" s="66" t="str">
        <f t="shared" si="2"/>
        <v>Samstag</v>
      </c>
      <c r="AH68" s="69"/>
      <c r="AI68" s="175"/>
    </row>
    <row r="69" spans="1:231" ht="15.75" thickTop="1" x14ac:dyDescent="0.25">
      <c r="A69" s="39"/>
      <c r="C69" s="57"/>
      <c r="F69" s="6"/>
    </row>
    <row r="70" spans="1:231" x14ac:dyDescent="0.25">
      <c r="A70" s="202" t="s">
        <v>87</v>
      </c>
    </row>
    <row r="71" spans="1:231" x14ac:dyDescent="0.25">
      <c r="A71" s="202" t="s">
        <v>88</v>
      </c>
      <c r="B71" s="167" t="s">
        <v>85</v>
      </c>
      <c r="C71" s="184" t="s">
        <v>65</v>
      </c>
      <c r="D71" s="184"/>
      <c r="E71" s="184"/>
      <c r="G71" s="6"/>
    </row>
    <row r="72" spans="1:231" x14ac:dyDescent="0.25">
      <c r="A72" s="203" t="s">
        <v>89</v>
      </c>
      <c r="C72"/>
      <c r="D72"/>
      <c r="AA72" s="59"/>
      <c r="AB72" s="23"/>
      <c r="AH72"/>
      <c r="AI72"/>
    </row>
    <row r="73" spans="1:231" x14ac:dyDescent="0.25">
      <c r="A73" s="203" t="s">
        <v>90</v>
      </c>
      <c r="C73"/>
      <c r="D73"/>
      <c r="AA73" s="59"/>
      <c r="AB73" s="23"/>
      <c r="AH73"/>
      <c r="AI73"/>
    </row>
    <row r="74" spans="1:231" x14ac:dyDescent="0.25">
      <c r="A74" s="203" t="s">
        <v>91</v>
      </c>
      <c r="C74"/>
      <c r="D74"/>
      <c r="AA74" s="59"/>
      <c r="AB74" s="23"/>
      <c r="AH74"/>
      <c r="AI74"/>
    </row>
    <row r="75" spans="1:231" x14ac:dyDescent="0.25">
      <c r="A75" s="203" t="s">
        <v>92</v>
      </c>
    </row>
    <row r="76" spans="1:231" x14ac:dyDescent="0.25">
      <c r="G76" s="23"/>
    </row>
    <row r="77" spans="1:231" x14ac:dyDescent="0.25">
      <c r="E77" s="149"/>
      <c r="F77" s="23"/>
      <c r="G77" s="23"/>
    </row>
    <row r="78" spans="1:231" x14ac:dyDescent="0.25">
      <c r="E78" s="149"/>
      <c r="F78" s="23"/>
      <c r="G78" s="23"/>
    </row>
    <row r="79" spans="1:231" x14ac:dyDescent="0.25">
      <c r="E79" s="149"/>
      <c r="F79" s="23"/>
      <c r="G79" s="23"/>
    </row>
    <row r="80" spans="1:231" x14ac:dyDescent="0.25">
      <c r="E80" s="149"/>
      <c r="F80" s="23"/>
      <c r="G80" s="23"/>
    </row>
    <row r="81" spans="5:7" x14ac:dyDescent="0.25">
      <c r="E81" s="149"/>
      <c r="G81" s="23"/>
    </row>
  </sheetData>
  <sheetProtection algorithmName="SHA-512" hashValue="VnqwuOPwdxiVz+LVOR8fijiPRoBPwYQ/JysxGvzAGP7YPuE3yVV3iwkCRHf25xIIDvK86KNHT0dst4P1bOR6FA==" saltValue="lWRjQl+8ebodbRS9W0J5lA==" spinCount="100000" sheet="1" formatCells="0" formatColumns="0" formatRows="0" insertColumns="0" insertRows="0" insertHyperlinks="0" deleteColumns="0" deleteRows="0" sort="0" autoFilter="0" pivotTables="0"/>
  <mergeCells count="102">
    <mergeCell ref="Q26:Q27"/>
    <mergeCell ref="P26:P27"/>
    <mergeCell ref="O26:O27"/>
    <mergeCell ref="AG18:AG19"/>
    <mergeCell ref="AG26:AG27"/>
    <mergeCell ref="AF26:AF27"/>
    <mergeCell ref="AE26:AE27"/>
    <mergeCell ref="AD26:AD27"/>
    <mergeCell ref="AB18:AB19"/>
    <mergeCell ref="AC18:AC19"/>
    <mergeCell ref="AD18:AD19"/>
    <mergeCell ref="AE18:AE19"/>
    <mergeCell ref="AF18:AF19"/>
    <mergeCell ref="S18:S19"/>
    <mergeCell ref="T18:T19"/>
    <mergeCell ref="U18:U19"/>
    <mergeCell ref="V18:V19"/>
    <mergeCell ref="AC26:AC27"/>
    <mergeCell ref="AB26:AB27"/>
    <mergeCell ref="AA26:AA27"/>
    <mergeCell ref="Z26:Z27"/>
    <mergeCell ref="Y26:Y27"/>
    <mergeCell ref="S26:S27"/>
    <mergeCell ref="W18:W19"/>
    <mergeCell ref="X18:X19"/>
    <mergeCell ref="Y18:Y19"/>
    <mergeCell ref="Z18:Z19"/>
    <mergeCell ref="AA18:AA19"/>
    <mergeCell ref="X26:X27"/>
    <mergeCell ref="W26:W27"/>
    <mergeCell ref="V26:V27"/>
    <mergeCell ref="U26:U27"/>
    <mergeCell ref="T26:T27"/>
    <mergeCell ref="AG7:AG8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AB7:AB8"/>
    <mergeCell ref="AC7:AC8"/>
    <mergeCell ref="AD7:AD8"/>
    <mergeCell ref="AE7:AE8"/>
    <mergeCell ref="AF7:AF8"/>
    <mergeCell ref="W7:W8"/>
    <mergeCell ref="X7:X8"/>
    <mergeCell ref="Y7:Y8"/>
    <mergeCell ref="Z7:Z8"/>
    <mergeCell ref="AA7:AA8"/>
    <mergeCell ref="R7:R8"/>
    <mergeCell ref="S7:S8"/>
    <mergeCell ref="T7:T8"/>
    <mergeCell ref="U7:U8"/>
    <mergeCell ref="V7:V8"/>
    <mergeCell ref="M7:M8"/>
    <mergeCell ref="N7:N8"/>
    <mergeCell ref="O7:O8"/>
    <mergeCell ref="P7:P8"/>
    <mergeCell ref="Q7:Q8"/>
    <mergeCell ref="R18:R19"/>
    <mergeCell ref="C71:E71"/>
    <mergeCell ref="C2:D2"/>
    <mergeCell ref="E2:F2"/>
    <mergeCell ref="G2:H2"/>
    <mergeCell ref="H7:H8"/>
    <mergeCell ref="C7:C8"/>
    <mergeCell ref="D26:D27"/>
    <mergeCell ref="C26:C27"/>
    <mergeCell ref="K26:K27"/>
    <mergeCell ref="J26:J27"/>
    <mergeCell ref="D7:D8"/>
    <mergeCell ref="E7:E8"/>
    <mergeCell ref="F7:F8"/>
    <mergeCell ref="G7:G8"/>
    <mergeCell ref="N26:N27"/>
    <mergeCell ref="M26:M27"/>
    <mergeCell ref="L26:L27"/>
    <mergeCell ref="I26:I27"/>
    <mergeCell ref="H26:H27"/>
    <mergeCell ref="G26:G27"/>
    <mergeCell ref="F26:F27"/>
    <mergeCell ref="E26:E27"/>
    <mergeCell ref="R26:R27"/>
    <mergeCell ref="G1:H1"/>
    <mergeCell ref="C1:D1"/>
    <mergeCell ref="E1:F1"/>
    <mergeCell ref="I2:L2"/>
    <mergeCell ref="J1:K1"/>
    <mergeCell ref="I7:I8"/>
    <mergeCell ref="J7:J8"/>
    <mergeCell ref="K7:K8"/>
    <mergeCell ref="L7:L8"/>
  </mergeCells>
  <dataValidations xWindow="632" yWindow="321" count="3">
    <dataValidation type="whole" errorStyle="information" operator="equal" allowBlank="1" showInputMessage="1" showErrorMessage="1" errorTitle="Falsche Eingabe" error="Hier kann man nur eine 1 eingeben oder das Feld leer lassen!" promptTitle="Eingabe" prompt="Hier kann man nur eine 1 oder halt nichts eingeben" sqref="C58:AG58 C6:AG6">
      <formula1>1</formula1>
    </dataValidation>
    <dataValidation type="whole" allowBlank="1" showInputMessage="1" showErrorMessage="1" errorTitle="Fehler" error="Das Jahr falsch eingegeben" promptTitle="Jahr" prompt="Das Jahr komplett ausgeschrieben eingeben zB 2017" sqref="E2:F2">
      <formula1>2010</formula1>
      <formula2>2100</formula2>
    </dataValidation>
    <dataValidation type="whole" allowBlank="1" showInputMessage="1" showErrorMessage="1" promptTitle="Monatseingabe" prompt="Den Monat in Zahlen eingeben zB für September die 9" sqref="C2:D2">
      <formula1>1</formula1>
      <formula2>12</formula2>
    </dataValidation>
  </dataValidations>
  <hyperlinks>
    <hyperlink ref="A8" location="'1.1'!A1" display="1.1 Arbeiten mit persönlicher Schutzausrüstung"/>
    <hyperlink ref="A19" location="'1.2'!A1" display="1.2 Schmutzarbeiten"/>
    <hyperlink ref="A22" location="'1.3'!A1" display="1.3 Wasserarbeiten"/>
    <hyperlink ref="A26" location="'1.4'!A1" display="1.4 Hohe Arbeiten"/>
    <hyperlink ref="A31" location="'1.5'!A1" display="1.5 Heiße Arbeiten"/>
    <hyperlink ref="A34" location="'1.6'!A1" display="1.6 Erschütterungsarbeiten"/>
    <hyperlink ref="A38" location="'1.7'!A1" display="1.7 Schacht- und Tunnelarbeiten"/>
    <hyperlink ref="A46" location="'1.72'!A1" display="1.72 Kanalarbeiten"/>
    <hyperlink ref="A49" location="'1.8'!A1" display="1.8 Druckluftarbeiten"/>
    <hyperlink ref="A55" location="'2.0'!A1" display="2. Fortfall von Erschwerniszuschlägen"/>
    <hyperlink ref="A57" location="§7!A1" display="§ 7 Verpflegungszuschuss"/>
    <hyperlink ref="A58" location="'3.2'!A1" display="3.2 mehr als 10 Stunden von seiner Wohnung Abwesend pro Tag"/>
    <hyperlink ref="A7" location="§6!A1" display="§ 6 Erschwernisszulagen"/>
    <hyperlink ref="A61" location="'§3 5'!A1" display="Überstunden"/>
    <hyperlink ref="A62" location="'5.2'!A1" display="Nachtstunden"/>
    <hyperlink ref="A63" location="'5.3'!A1" display="Sontagszulage"/>
    <hyperlink ref="A64" location="'6.3'!A1" display="Sonn und Feiertage "/>
    <hyperlink ref="A12" location="'1.12'!A1" display="1.12 Arbeiten mit Atemschutzgeräten"/>
    <hyperlink ref="A66" location="'TV-Lohn'!A1" display="Bauzuschlag"/>
  </hyperlinks>
  <pageMargins left="0.7" right="0.7" top="0.78740157499999996" bottom="0.78740157499999996" header="0.3" footer="0.3"/>
  <pageSetup paperSize="9" scale="29" orientation="landscape" r:id="rId1"/>
  <ignoredErrors>
    <ignoredError sqref="AH13:AH17 AH20:AH21 AH23:AH25 AH28:AH30 AH32:AH33 AH35 AH37 AH48 AH50:AH54 AH58 AH66" formulaRange="1"/>
    <ignoredError sqref="AH5" unlockedFormula="1"/>
    <ignoredError sqref="AH6 AH9:AH11" formulaRange="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C4:G11"/>
  <sheetViews>
    <sheetView showGridLines="0" showRowColHeaders="0" workbookViewId="0">
      <selection activeCell="C11" sqref="C11:D11"/>
    </sheetView>
  </sheetViews>
  <sheetFormatPr baseColWidth="10" defaultRowHeight="15" x14ac:dyDescent="0.25"/>
  <cols>
    <col min="7" max="7" width="11.42578125" style="6"/>
  </cols>
  <sheetData>
    <row r="4" spans="3:7" ht="10.5" customHeight="1" x14ac:dyDescent="0.25"/>
    <row r="5" spans="3:7" x14ac:dyDescent="0.25">
      <c r="G5" s="8">
        <v>0.35</v>
      </c>
    </row>
    <row r="6" spans="3:7" ht="9.75" customHeight="1" x14ac:dyDescent="0.25"/>
    <row r="7" spans="3:7" x14ac:dyDescent="0.25">
      <c r="G7" s="8">
        <v>1.7</v>
      </c>
    </row>
    <row r="9" spans="3:7" x14ac:dyDescent="0.25">
      <c r="G9" s="8">
        <v>4.8499999999999996</v>
      </c>
    </row>
    <row r="11" spans="3:7" x14ac:dyDescent="0.25">
      <c r="C11" s="201" t="s">
        <v>53</v>
      </c>
      <c r="D11" s="201"/>
    </row>
  </sheetData>
  <mergeCells count="1">
    <mergeCell ref="C11:D11"/>
  </mergeCells>
  <hyperlinks>
    <hyperlink ref="C11:D11" location="Zulagen!A20" display="Zurück zur Tabelle"/>
  </hyperlinks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C19:D19"/>
  <sheetViews>
    <sheetView showGridLines="0" showRowColHeaders="0" workbookViewId="0">
      <selection activeCell="C19" sqref="C19:D19"/>
    </sheetView>
  </sheetViews>
  <sheetFormatPr baseColWidth="10" defaultRowHeight="15" x14ac:dyDescent="0.25"/>
  <sheetData>
    <row r="19" spans="3:4" x14ac:dyDescent="0.25">
      <c r="C19" s="201" t="s">
        <v>53</v>
      </c>
      <c r="D19" s="201"/>
    </row>
  </sheetData>
  <mergeCells count="1">
    <mergeCell ref="C19:D19"/>
  </mergeCells>
  <hyperlinks>
    <hyperlink ref="C19:D19" location="Zulagen!A24" display="Zurück zur Tabelle"/>
  </hyperlink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C3:H18"/>
  <sheetViews>
    <sheetView showGridLines="0" showRowColHeaders="0" workbookViewId="0">
      <selection activeCell="C18" sqref="C18:D18"/>
    </sheetView>
  </sheetViews>
  <sheetFormatPr baseColWidth="10" defaultRowHeight="15" x14ac:dyDescent="0.25"/>
  <sheetData>
    <row r="3" spans="8:8" ht="11.25" customHeight="1" x14ac:dyDescent="0.25"/>
    <row r="4" spans="8:8" x14ac:dyDescent="0.25">
      <c r="H4" s="8">
        <v>1.1000000000000001</v>
      </c>
    </row>
    <row r="6" spans="8:8" x14ac:dyDescent="0.25">
      <c r="H6" s="8">
        <v>1.7</v>
      </c>
    </row>
    <row r="18" spans="3:4" x14ac:dyDescent="0.25">
      <c r="C18" s="201" t="s">
        <v>53</v>
      </c>
      <c r="D18" s="201"/>
    </row>
  </sheetData>
  <mergeCells count="1">
    <mergeCell ref="C18:D18"/>
  </mergeCells>
  <hyperlinks>
    <hyperlink ref="C18:D18" location="Zulagen!A29" display="Zurück zur Tabelle"/>
  </hyperlinks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C4:H19"/>
  <sheetViews>
    <sheetView showGridLines="0" showRowColHeaders="0" workbookViewId="0">
      <selection activeCell="C19" sqref="C19:D19"/>
    </sheetView>
  </sheetViews>
  <sheetFormatPr baseColWidth="10" defaultRowHeight="15" x14ac:dyDescent="0.25"/>
  <cols>
    <col min="8" max="8" width="11.42578125" style="6"/>
  </cols>
  <sheetData>
    <row r="4" spans="8:8" ht="9.75" customHeight="1" x14ac:dyDescent="0.25"/>
    <row r="5" spans="8:8" x14ac:dyDescent="0.25">
      <c r="H5" s="8">
        <v>1</v>
      </c>
    </row>
    <row r="7" spans="8:8" ht="9" customHeight="1" x14ac:dyDescent="0.25"/>
    <row r="9" spans="8:8" x14ac:dyDescent="0.25">
      <c r="H9" s="7">
        <v>0.3</v>
      </c>
    </row>
    <row r="11" spans="8:8" ht="12" customHeight="1" x14ac:dyDescent="0.25"/>
    <row r="12" spans="8:8" x14ac:dyDescent="0.25">
      <c r="H12" s="8">
        <v>1.3</v>
      </c>
    </row>
    <row r="19" spans="3:4" x14ac:dyDescent="0.25">
      <c r="C19" s="201" t="s">
        <v>53</v>
      </c>
      <c r="D19" s="201"/>
    </row>
  </sheetData>
  <mergeCells count="1">
    <mergeCell ref="C19:D19"/>
  </mergeCells>
  <hyperlinks>
    <hyperlink ref="C19:D19" location="Zulagen!A32" display="Zurück zur Tabelle"/>
  </hyperlinks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H19"/>
  <sheetViews>
    <sheetView showGridLines="0" showRowColHeaders="0" workbookViewId="0">
      <selection activeCell="C19" sqref="C19:D19"/>
    </sheetView>
  </sheetViews>
  <sheetFormatPr baseColWidth="10" defaultRowHeight="15" x14ac:dyDescent="0.25"/>
  <cols>
    <col min="8" max="8" width="11.42578125" style="6"/>
  </cols>
  <sheetData>
    <row r="1" spans="1:8" x14ac:dyDescent="0.25">
      <c r="A1" s="10"/>
    </row>
    <row r="3" spans="1:8" ht="10.5" customHeight="1" x14ac:dyDescent="0.25"/>
    <row r="5" spans="1:8" x14ac:dyDescent="0.25">
      <c r="H5" s="8">
        <v>0.7</v>
      </c>
    </row>
    <row r="7" spans="1:8" ht="6.75" customHeight="1" x14ac:dyDescent="0.25"/>
    <row r="9" spans="1:8" x14ac:dyDescent="0.25">
      <c r="H9" s="8">
        <v>0.7</v>
      </c>
    </row>
    <row r="11" spans="1:8" ht="15.75" customHeight="1" x14ac:dyDescent="0.25">
      <c r="H11" s="8">
        <v>1.55</v>
      </c>
    </row>
    <row r="12" spans="1:8" ht="9.75" customHeight="1" x14ac:dyDescent="0.25"/>
    <row r="13" spans="1:8" x14ac:dyDescent="0.25">
      <c r="H13" s="8">
        <v>2.4</v>
      </c>
    </row>
    <row r="19" spans="3:8" x14ac:dyDescent="0.25">
      <c r="C19" s="201" t="s">
        <v>53</v>
      </c>
      <c r="D19" s="201"/>
      <c r="F19" s="6"/>
      <c r="H19"/>
    </row>
  </sheetData>
  <mergeCells count="1">
    <mergeCell ref="C19:D19"/>
  </mergeCells>
  <hyperlinks>
    <hyperlink ref="C19:D19" location="Zulagen!A38" display="Zurück zur Tabelle"/>
  </hyperlinks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C3:H19"/>
  <sheetViews>
    <sheetView showGridLines="0" showRowColHeaders="0" workbookViewId="0">
      <selection activeCell="C19" sqref="C19:D19"/>
    </sheetView>
  </sheetViews>
  <sheetFormatPr baseColWidth="10" defaultRowHeight="15" x14ac:dyDescent="0.25"/>
  <cols>
    <col min="8" max="8" width="11.42578125" style="6"/>
  </cols>
  <sheetData>
    <row r="3" spans="8:8" ht="11.25" customHeight="1" x14ac:dyDescent="0.25"/>
    <row r="4" spans="8:8" x14ac:dyDescent="0.25">
      <c r="H4" s="8">
        <v>1</v>
      </c>
    </row>
    <row r="5" spans="8:8" ht="12" customHeight="1" x14ac:dyDescent="0.25"/>
    <row r="6" spans="8:8" x14ac:dyDescent="0.25">
      <c r="H6" s="8">
        <v>1.05</v>
      </c>
    </row>
    <row r="8" spans="8:8" ht="11.25" customHeight="1" x14ac:dyDescent="0.25"/>
    <row r="9" spans="8:8" x14ac:dyDescent="0.25">
      <c r="H9" s="7">
        <v>1</v>
      </c>
    </row>
    <row r="19" spans="3:4" x14ac:dyDescent="0.25">
      <c r="C19" s="201" t="s">
        <v>53</v>
      </c>
      <c r="D19" s="201"/>
    </row>
  </sheetData>
  <mergeCells count="1">
    <mergeCell ref="C19:D19"/>
  </mergeCells>
  <hyperlinks>
    <hyperlink ref="C19:D19" location="Zulagen!A53" display="Zurück zur Tabelle"/>
  </hyperlinks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C19:D19"/>
  <sheetViews>
    <sheetView showGridLines="0" showRowColHeaders="0" workbookViewId="0">
      <selection activeCell="C19" sqref="C19:D19"/>
    </sheetView>
  </sheetViews>
  <sheetFormatPr baseColWidth="10" defaultRowHeight="15" x14ac:dyDescent="0.25"/>
  <sheetData>
    <row r="19" spans="3:4" x14ac:dyDescent="0.25">
      <c r="C19" s="201" t="s">
        <v>53</v>
      </c>
      <c r="D19" s="201"/>
    </row>
  </sheetData>
  <mergeCells count="1">
    <mergeCell ref="C19:D19"/>
  </mergeCells>
  <hyperlinks>
    <hyperlink ref="C19:D19" location="Zulagen!A57" display="Zurück zur Tabelle"/>
  </hyperlinks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C19:D19"/>
  <sheetViews>
    <sheetView showGridLines="0" showRowColHeaders="0" workbookViewId="0">
      <selection activeCell="C19" sqref="C19:D19"/>
    </sheetView>
  </sheetViews>
  <sheetFormatPr baseColWidth="10" defaultRowHeight="15" x14ac:dyDescent="0.25"/>
  <sheetData>
    <row r="19" spans="3:4" x14ac:dyDescent="0.25">
      <c r="C19" s="201" t="s">
        <v>53</v>
      </c>
      <c r="D19" s="201"/>
    </row>
  </sheetData>
  <mergeCells count="1">
    <mergeCell ref="C19:D19"/>
  </mergeCells>
  <hyperlinks>
    <hyperlink ref="C19:D19" location="Zulagen!A63" display="Zurück zur Tabelle"/>
  </hyperlinks>
  <pageMargins left="0.7" right="0.7" top="0.78740157499999996" bottom="0.78740157499999996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24:E33"/>
  <sheetViews>
    <sheetView showGridLines="0" showRowColHeaders="0" workbookViewId="0">
      <selection activeCell="B26" sqref="B26"/>
    </sheetView>
  </sheetViews>
  <sheetFormatPr baseColWidth="10" defaultRowHeight="15" x14ac:dyDescent="0.25"/>
  <cols>
    <col min="2" max="2" width="42.28515625" customWidth="1"/>
  </cols>
  <sheetData>
    <row r="24" spans="1:5" x14ac:dyDescent="0.25">
      <c r="D24" s="201" t="s">
        <v>53</v>
      </c>
      <c r="E24" s="201"/>
    </row>
    <row r="26" spans="1:5" ht="15.75" x14ac:dyDescent="0.25">
      <c r="A26" s="11" t="s">
        <v>42</v>
      </c>
      <c r="B26" s="12" t="s">
        <v>43</v>
      </c>
    </row>
    <row r="27" spans="1:5" x14ac:dyDescent="0.25">
      <c r="B27" t="s">
        <v>32</v>
      </c>
    </row>
    <row r="28" spans="1:5" x14ac:dyDescent="0.25">
      <c r="B28" t="s">
        <v>44</v>
      </c>
    </row>
    <row r="29" spans="1:5" x14ac:dyDescent="0.25">
      <c r="B29" t="s">
        <v>45</v>
      </c>
    </row>
    <row r="30" spans="1:5" x14ac:dyDescent="0.25">
      <c r="B30" t="s">
        <v>46</v>
      </c>
    </row>
    <row r="31" spans="1:5" x14ac:dyDescent="0.25">
      <c r="B31" t="s">
        <v>47</v>
      </c>
    </row>
    <row r="32" spans="1:5" x14ac:dyDescent="0.25">
      <c r="B32" t="s">
        <v>48</v>
      </c>
    </row>
    <row r="33" spans="2:2" x14ac:dyDescent="0.25">
      <c r="B33" t="s">
        <v>49</v>
      </c>
    </row>
  </sheetData>
  <mergeCells count="1">
    <mergeCell ref="D24:E24"/>
  </mergeCells>
  <hyperlinks>
    <hyperlink ref="B26" location="'3.1'!A1" display="3.1 Fahrtkostenabgeltung"/>
    <hyperlink ref="D24:E24" location="Zulagen!A65" display="Zurück zur Tabelle"/>
  </hyperlinks>
  <pageMargins left="0.7" right="0.7" top="0.78740157499999996" bottom="0.78740157499999996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24:E33"/>
  <sheetViews>
    <sheetView showGridLines="0" workbookViewId="0">
      <selection activeCell="B27" sqref="B27"/>
    </sheetView>
  </sheetViews>
  <sheetFormatPr baseColWidth="10" defaultRowHeight="15" x14ac:dyDescent="0.25"/>
  <cols>
    <col min="2" max="2" width="42.28515625" customWidth="1"/>
  </cols>
  <sheetData>
    <row r="24" spans="1:5" x14ac:dyDescent="0.25">
      <c r="D24" s="201" t="s">
        <v>53</v>
      </c>
      <c r="E24" s="201"/>
    </row>
    <row r="26" spans="1:5" ht="15.75" x14ac:dyDescent="0.25">
      <c r="A26" s="11" t="s">
        <v>42</v>
      </c>
      <c r="B26" s="9" t="s">
        <v>43</v>
      </c>
    </row>
    <row r="27" spans="1:5" x14ac:dyDescent="0.25">
      <c r="B27" s="12" t="s">
        <v>32</v>
      </c>
    </row>
    <row r="28" spans="1:5" x14ac:dyDescent="0.25">
      <c r="B28" s="12" t="s">
        <v>44</v>
      </c>
    </row>
    <row r="29" spans="1:5" x14ac:dyDescent="0.25">
      <c r="B29" s="12" t="s">
        <v>45</v>
      </c>
    </row>
    <row r="30" spans="1:5" x14ac:dyDescent="0.25">
      <c r="B30" s="12" t="s">
        <v>46</v>
      </c>
    </row>
    <row r="31" spans="1:5" x14ac:dyDescent="0.25">
      <c r="B31" s="12" t="s">
        <v>47</v>
      </c>
    </row>
    <row r="32" spans="1:5" x14ac:dyDescent="0.25">
      <c r="B32" s="12" t="s">
        <v>48</v>
      </c>
    </row>
    <row r="33" spans="2:2" x14ac:dyDescent="0.25">
      <c r="B33" s="12" t="s">
        <v>49</v>
      </c>
    </row>
  </sheetData>
  <mergeCells count="1">
    <mergeCell ref="D24:E24"/>
  </mergeCells>
  <hyperlinks>
    <hyperlink ref="B27" location="'3.2'!A1" display="3.2 Verpflegungszuschuss"/>
    <hyperlink ref="B28" location="'4'!A1" display="4. Arbeitsstellen ohne tägliche Heimfahrt"/>
    <hyperlink ref="B29" location="'4.1'!A1" display="4.1 Verpflegungszuschuss"/>
    <hyperlink ref="B30" location="'4.2'!A1" display="4.2 Unterkunft"/>
    <hyperlink ref="B31" location="'4.3'!A1" display="4.3 An- und Abreise"/>
    <hyperlink ref="B32" location="'4.4'!A1" display="4.4 Wochenendheimfahrten"/>
    <hyperlink ref="B33" location="'4.5'!A1" display="4.5 Wegfall des Verpflegungszuschusses"/>
    <hyperlink ref="D24:E24" location="Zulagen!A1" display="ZURÜCK"/>
  </hyperlink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3"/>
  <sheetViews>
    <sheetView showGridLines="0" showRowColHeaders="0" workbookViewId="0">
      <selection activeCell="C25" sqref="C25:D25"/>
    </sheetView>
  </sheetViews>
  <sheetFormatPr baseColWidth="10" defaultRowHeight="15" x14ac:dyDescent="0.25"/>
  <cols>
    <col min="2" max="2" width="42.28515625" customWidth="1"/>
    <col min="8" max="8" width="10.7109375" customWidth="1"/>
  </cols>
  <sheetData>
    <row r="4" spans="8:8" x14ac:dyDescent="0.25">
      <c r="H4" s="9"/>
    </row>
    <row r="5" spans="8:8" x14ac:dyDescent="0.25">
      <c r="H5" s="4"/>
    </row>
    <row r="25" spans="1:4" x14ac:dyDescent="0.25">
      <c r="C25" s="201" t="s">
        <v>53</v>
      </c>
      <c r="D25" s="201"/>
    </row>
    <row r="26" spans="1:4" ht="15.75" x14ac:dyDescent="0.25">
      <c r="A26" s="11"/>
      <c r="B26" s="12"/>
    </row>
    <row r="27" spans="1:4" x14ac:dyDescent="0.25">
      <c r="B27" s="12"/>
    </row>
    <row r="28" spans="1:4" x14ac:dyDescent="0.25">
      <c r="B28" s="12"/>
    </row>
    <row r="29" spans="1:4" x14ac:dyDescent="0.25">
      <c r="B29" s="12"/>
    </row>
    <row r="30" spans="1:4" x14ac:dyDescent="0.25">
      <c r="B30" s="12"/>
    </row>
    <row r="31" spans="1:4" x14ac:dyDescent="0.25">
      <c r="B31" s="12"/>
    </row>
    <row r="32" spans="1:4" x14ac:dyDescent="0.25">
      <c r="B32" s="12"/>
    </row>
    <row r="33" spans="2:2" x14ac:dyDescent="0.25">
      <c r="B33" s="9"/>
    </row>
  </sheetData>
  <mergeCells count="1">
    <mergeCell ref="C25:D25"/>
  </mergeCells>
  <hyperlinks>
    <hyperlink ref="C25:D25" location="Zulagen!A1" display="ZURÜCK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24:E33"/>
  <sheetViews>
    <sheetView showGridLines="0" showRowColHeaders="0" workbookViewId="0">
      <selection activeCell="B28" sqref="B28"/>
    </sheetView>
  </sheetViews>
  <sheetFormatPr baseColWidth="10" defaultRowHeight="15" x14ac:dyDescent="0.25"/>
  <cols>
    <col min="2" max="2" width="42.28515625" customWidth="1"/>
  </cols>
  <sheetData>
    <row r="24" spans="1:5" x14ac:dyDescent="0.25">
      <c r="D24" s="201" t="s">
        <v>53</v>
      </c>
      <c r="E24" s="201"/>
    </row>
    <row r="26" spans="1:5" ht="15.75" x14ac:dyDescent="0.25">
      <c r="A26" s="11" t="s">
        <v>42</v>
      </c>
      <c r="B26" s="12" t="s">
        <v>43</v>
      </c>
    </row>
    <row r="27" spans="1:5" x14ac:dyDescent="0.25">
      <c r="B27" s="9" t="s">
        <v>32</v>
      </c>
    </row>
    <row r="28" spans="1:5" x14ac:dyDescent="0.25">
      <c r="B28" s="12" t="s">
        <v>44</v>
      </c>
    </row>
    <row r="29" spans="1:5" x14ac:dyDescent="0.25">
      <c r="B29" s="12" t="s">
        <v>45</v>
      </c>
    </row>
    <row r="30" spans="1:5" x14ac:dyDescent="0.25">
      <c r="B30" s="12" t="s">
        <v>46</v>
      </c>
    </row>
    <row r="31" spans="1:5" x14ac:dyDescent="0.25">
      <c r="B31" s="12" t="s">
        <v>47</v>
      </c>
    </row>
    <row r="32" spans="1:5" x14ac:dyDescent="0.25">
      <c r="B32" s="12" t="s">
        <v>48</v>
      </c>
    </row>
    <row r="33" spans="2:2" x14ac:dyDescent="0.25">
      <c r="B33" s="12" t="s">
        <v>49</v>
      </c>
    </row>
  </sheetData>
  <mergeCells count="1">
    <mergeCell ref="D24:E24"/>
  </mergeCells>
  <hyperlinks>
    <hyperlink ref="B26" location="'3.1'!A1" display="3.1 Fahrtkostenabgeltung"/>
    <hyperlink ref="B28" location="'4'!A1" display="4. Arbeitsstellen ohne tägliche Heimfahrt"/>
    <hyperlink ref="B29" location="'4.1'!A1" display="4.1 Verpflegungszuschuss"/>
    <hyperlink ref="B30" location="'4.2'!A1" display="4.2 Unterkunft"/>
    <hyperlink ref="B31" location="'4.3'!A1" display="4.3 An- und Abreise"/>
    <hyperlink ref="B32" location="'4.4'!A1" display="4.4 Wochenendheimfahrten"/>
    <hyperlink ref="B33" location="'4.5'!A1" display="4.5 Wegfall des Verpflegungszuschusses"/>
    <hyperlink ref="D24:E24" location="Zulagen!A66" display="Zurück zur Tabelle"/>
  </hyperlinks>
  <pageMargins left="0.7" right="0.7" top="0.78740157499999996" bottom="0.78740157499999996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24:E33"/>
  <sheetViews>
    <sheetView showGridLines="0" showRowColHeaders="0" workbookViewId="0">
      <selection activeCell="B29" sqref="B29"/>
    </sheetView>
  </sheetViews>
  <sheetFormatPr baseColWidth="10" defaultRowHeight="15" x14ac:dyDescent="0.25"/>
  <cols>
    <col min="2" max="2" width="42.28515625" customWidth="1"/>
  </cols>
  <sheetData>
    <row r="24" spans="1:5" x14ac:dyDescent="0.25">
      <c r="D24" s="201" t="s">
        <v>53</v>
      </c>
      <c r="E24" s="201"/>
    </row>
    <row r="26" spans="1:5" ht="15.75" x14ac:dyDescent="0.25">
      <c r="A26" s="11" t="s">
        <v>42</v>
      </c>
      <c r="B26" s="12" t="s">
        <v>43</v>
      </c>
    </row>
    <row r="27" spans="1:5" x14ac:dyDescent="0.25">
      <c r="B27" s="12" t="s">
        <v>32</v>
      </c>
    </row>
    <row r="28" spans="1:5" x14ac:dyDescent="0.25">
      <c r="B28" s="9" t="s">
        <v>44</v>
      </c>
    </row>
    <row r="29" spans="1:5" x14ac:dyDescent="0.25">
      <c r="B29" s="12" t="s">
        <v>45</v>
      </c>
    </row>
    <row r="30" spans="1:5" x14ac:dyDescent="0.25">
      <c r="B30" s="12" t="s">
        <v>46</v>
      </c>
    </row>
    <row r="31" spans="1:5" x14ac:dyDescent="0.25">
      <c r="B31" s="12" t="s">
        <v>47</v>
      </c>
    </row>
    <row r="32" spans="1:5" x14ac:dyDescent="0.25">
      <c r="B32" s="12" t="s">
        <v>48</v>
      </c>
    </row>
    <row r="33" spans="2:2" x14ac:dyDescent="0.25">
      <c r="B33" s="12" t="s">
        <v>49</v>
      </c>
    </row>
  </sheetData>
  <mergeCells count="1">
    <mergeCell ref="D24:E24"/>
  </mergeCells>
  <hyperlinks>
    <hyperlink ref="B27" location="'3.2'!A1" display="3.2 Verpflegungszuschuss"/>
    <hyperlink ref="B26" location="'3.1'!A1" display="3.1 Fahrtkostenabgeltung"/>
    <hyperlink ref="B29" location="'4.1'!A1" display="4.1 Verpflegungszuschuss"/>
    <hyperlink ref="B30" location="'4.2'!A1" display="4.2 Unterkunft"/>
    <hyperlink ref="B31" location="'4.3'!A1" display="4.3 An- und Abreise"/>
    <hyperlink ref="B32" location="'4.4'!A1" display="4.4 Wochenendheimfahrten"/>
    <hyperlink ref="B33" location="'4.5'!A1" display="4.5 Wegfall des Verpflegungszuschusses"/>
    <hyperlink ref="D24:E24" location="Zulagen!A1" display="ZURÜCK"/>
  </hyperlinks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24:E33"/>
  <sheetViews>
    <sheetView showGridLines="0" showRowColHeaders="0" workbookViewId="0">
      <selection activeCell="D24" sqref="D24:E24"/>
    </sheetView>
  </sheetViews>
  <sheetFormatPr baseColWidth="10" defaultRowHeight="15" x14ac:dyDescent="0.25"/>
  <cols>
    <col min="2" max="2" width="42.28515625" customWidth="1"/>
  </cols>
  <sheetData>
    <row r="24" spans="1:5" x14ac:dyDescent="0.25">
      <c r="D24" s="201" t="s">
        <v>53</v>
      </c>
      <c r="E24" s="201"/>
    </row>
    <row r="26" spans="1:5" ht="15.75" x14ac:dyDescent="0.25">
      <c r="A26" s="11" t="s">
        <v>42</v>
      </c>
      <c r="B26" s="12" t="s">
        <v>43</v>
      </c>
    </row>
    <row r="27" spans="1:5" x14ac:dyDescent="0.25">
      <c r="B27" s="12" t="s">
        <v>32</v>
      </c>
    </row>
    <row r="28" spans="1:5" x14ac:dyDescent="0.25">
      <c r="B28" s="12" t="s">
        <v>44</v>
      </c>
    </row>
    <row r="29" spans="1:5" x14ac:dyDescent="0.25">
      <c r="B29" s="9" t="s">
        <v>45</v>
      </c>
    </row>
    <row r="30" spans="1:5" x14ac:dyDescent="0.25">
      <c r="B30" s="12" t="s">
        <v>46</v>
      </c>
    </row>
    <row r="31" spans="1:5" x14ac:dyDescent="0.25">
      <c r="B31" s="12" t="s">
        <v>47</v>
      </c>
    </row>
    <row r="32" spans="1:5" x14ac:dyDescent="0.25">
      <c r="B32" s="12" t="s">
        <v>48</v>
      </c>
    </row>
    <row r="33" spans="2:2" x14ac:dyDescent="0.25">
      <c r="B33" s="12" t="s">
        <v>49</v>
      </c>
    </row>
  </sheetData>
  <mergeCells count="1">
    <mergeCell ref="D24:E24"/>
  </mergeCells>
  <hyperlinks>
    <hyperlink ref="B27" location="'3.2'!A1" display="3.2 Verpflegungszuschuss"/>
    <hyperlink ref="B26" location="'3.1'!A1" display="3.1 Fahrtkostenabgeltung"/>
    <hyperlink ref="B28" location="'4'!A1" display="4. Arbeitsstellen ohne tägliche Heimfahrt"/>
    <hyperlink ref="B30" location="'4.2'!A1" display="4.2 Unterkunft"/>
    <hyperlink ref="B31" location="'4.3'!A1" display="4.3 An- und Abreise"/>
    <hyperlink ref="B32" location="'4.4'!A1" display="4.4 Wochenendheimfahrten"/>
    <hyperlink ref="B33" location="'4.5'!A1" display="4.5 Wegfall des Verpflegungszuschusses"/>
    <hyperlink ref="D24:E24" location="Zulagen!A1" display="ZURÜCK"/>
  </hyperlinks>
  <pageMargins left="0.7" right="0.7" top="0.78740157499999996" bottom="0.78740157499999996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4:H33"/>
  <sheetViews>
    <sheetView showGridLines="0" showRowColHeaders="0" workbookViewId="0">
      <pane xSplit="7" topLeftCell="H1" activePane="topRight" state="frozen"/>
      <selection pane="topRight" activeCell="B31" sqref="B31"/>
    </sheetView>
  </sheetViews>
  <sheetFormatPr baseColWidth="10" defaultRowHeight="15" x14ac:dyDescent="0.25"/>
  <cols>
    <col min="2" max="2" width="42.28515625" customWidth="1"/>
    <col min="8" max="8" width="32.140625" customWidth="1"/>
  </cols>
  <sheetData>
    <row r="4" spans="8:8" x14ac:dyDescent="0.25">
      <c r="H4" s="12" t="s">
        <v>51</v>
      </c>
    </row>
    <row r="5" spans="8:8" x14ac:dyDescent="0.25">
      <c r="H5" s="4" t="s">
        <v>52</v>
      </c>
    </row>
    <row r="24" spans="1:7" x14ac:dyDescent="0.25">
      <c r="D24" s="201" t="s">
        <v>53</v>
      </c>
      <c r="E24" s="201"/>
    </row>
    <row r="26" spans="1:7" ht="15.75" x14ac:dyDescent="0.25">
      <c r="A26" s="11" t="s">
        <v>42</v>
      </c>
      <c r="B26" s="12" t="s">
        <v>43</v>
      </c>
      <c r="E26" s="12"/>
      <c r="F26" s="12"/>
      <c r="G26" s="12"/>
    </row>
    <row r="27" spans="1:7" x14ac:dyDescent="0.25">
      <c r="B27" s="12" t="s">
        <v>32</v>
      </c>
      <c r="E27" s="4"/>
      <c r="F27" s="4"/>
      <c r="G27" s="4"/>
    </row>
    <row r="28" spans="1:7" x14ac:dyDescent="0.25">
      <c r="B28" s="12" t="s">
        <v>44</v>
      </c>
    </row>
    <row r="29" spans="1:7" x14ac:dyDescent="0.25">
      <c r="B29" s="12" t="s">
        <v>45</v>
      </c>
    </row>
    <row r="30" spans="1:7" x14ac:dyDescent="0.25">
      <c r="B30" s="9" t="s">
        <v>46</v>
      </c>
    </row>
    <row r="31" spans="1:7" x14ac:dyDescent="0.25">
      <c r="B31" s="12" t="s">
        <v>47</v>
      </c>
    </row>
    <row r="32" spans="1:7" x14ac:dyDescent="0.25">
      <c r="B32" s="12" t="s">
        <v>48</v>
      </c>
    </row>
    <row r="33" spans="2:2" x14ac:dyDescent="0.25">
      <c r="B33" s="12" t="s">
        <v>49</v>
      </c>
    </row>
  </sheetData>
  <mergeCells count="1">
    <mergeCell ref="D24:E24"/>
  </mergeCells>
  <hyperlinks>
    <hyperlink ref="H4" r:id="rId1"/>
    <hyperlink ref="B27" location="'3.2'!A1" display="3.2 Verpflegungszuschuss"/>
    <hyperlink ref="B26" location="'3.1'!A1" display="3.1 Fahrtkostenabgeltung"/>
    <hyperlink ref="B28" location="'4'!A1" display="4. Arbeitsstellen ohne tägliche Heimfahrt"/>
    <hyperlink ref="B29" location="'4.1'!A1" display="4.1 Verpflegungszuschuss"/>
    <hyperlink ref="B31" location="'4.3'!A1" display="4.3 An- und Abreise"/>
    <hyperlink ref="B32" location="'4.4'!A1" display="4.4 Wochenendheimfahrten"/>
    <hyperlink ref="B33" location="'4.5'!A1" display="4.5 Wegfall des Verpflegungszuschusses"/>
    <hyperlink ref="D24:E24" location="Zulagen!A1" display="ZURÜCK"/>
  </hyperlinks>
  <pageMargins left="0.7" right="0.7" top="0.78740157499999996" bottom="0.78740157499999996" header="0.3" footer="0.3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4:H33"/>
  <sheetViews>
    <sheetView showGridLines="0" showRowColHeaders="0" workbookViewId="0">
      <pane xSplit="7" topLeftCell="S1" activePane="topRight" state="frozen"/>
      <selection pane="topRight" activeCell="B32" sqref="B32"/>
    </sheetView>
  </sheetViews>
  <sheetFormatPr baseColWidth="10" defaultRowHeight="15" x14ac:dyDescent="0.25"/>
  <cols>
    <col min="2" max="2" width="42.28515625" customWidth="1"/>
    <col min="8" max="8" width="10.7109375" customWidth="1"/>
  </cols>
  <sheetData>
    <row r="4" spans="8:8" x14ac:dyDescent="0.25">
      <c r="H4" s="9"/>
    </row>
    <row r="5" spans="8:8" x14ac:dyDescent="0.25">
      <c r="H5" s="4"/>
    </row>
    <row r="24" spans="1:5" x14ac:dyDescent="0.25">
      <c r="D24" s="201" t="s">
        <v>53</v>
      </c>
      <c r="E24" s="201"/>
    </row>
    <row r="26" spans="1:5" ht="15.75" x14ac:dyDescent="0.25">
      <c r="A26" s="11" t="s">
        <v>42</v>
      </c>
      <c r="B26" s="12" t="s">
        <v>43</v>
      </c>
    </row>
    <row r="27" spans="1:5" x14ac:dyDescent="0.25">
      <c r="B27" s="12" t="s">
        <v>32</v>
      </c>
    </row>
    <row r="28" spans="1:5" x14ac:dyDescent="0.25">
      <c r="B28" s="12" t="s">
        <v>44</v>
      </c>
    </row>
    <row r="29" spans="1:5" x14ac:dyDescent="0.25">
      <c r="B29" s="12" t="s">
        <v>45</v>
      </c>
    </row>
    <row r="30" spans="1:5" x14ac:dyDescent="0.25">
      <c r="B30" s="12" t="s">
        <v>46</v>
      </c>
    </row>
    <row r="31" spans="1:5" x14ac:dyDescent="0.25">
      <c r="B31" s="9" t="s">
        <v>47</v>
      </c>
    </row>
    <row r="32" spans="1:5" x14ac:dyDescent="0.25">
      <c r="B32" s="12" t="s">
        <v>48</v>
      </c>
    </row>
    <row r="33" spans="2:2" x14ac:dyDescent="0.25">
      <c r="B33" s="12" t="s">
        <v>49</v>
      </c>
    </row>
  </sheetData>
  <mergeCells count="1">
    <mergeCell ref="D24:E24"/>
  </mergeCells>
  <hyperlinks>
    <hyperlink ref="B27" location="'3.2'!A1" display="3.2 Verpflegungszuschuss"/>
    <hyperlink ref="B26" location="'3.1'!A1" display="3.1 Fahrtkostenabgeltung"/>
    <hyperlink ref="B28" location="'4'!A1" display="4. Arbeitsstellen ohne tägliche Heimfahrt"/>
    <hyperlink ref="B29" location="'4.1'!A1" display="4.1 Verpflegungszuschuss"/>
    <hyperlink ref="B30" location="'4.2'!A1" display="4.2 Unterkunft"/>
    <hyperlink ref="B32" location="'4.4'!A1" display="4.4 Wochenendheimfahrten"/>
    <hyperlink ref="B33" location="'4.5'!A1" display="4.5 Wegfall des Verpflegungszuschusses"/>
    <hyperlink ref="D24:E24" location="Zulagen!A1" display="ZURÜCK"/>
  </hyperlinks>
  <pageMargins left="0.7" right="0.7" top="0.78740157499999996" bottom="0.78740157499999996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4:H33"/>
  <sheetViews>
    <sheetView showGridLines="0" showRowColHeaders="0" workbookViewId="0">
      <pane xSplit="7" topLeftCell="H1" activePane="topRight" state="frozen"/>
      <selection pane="topRight" activeCell="B33" sqref="B33"/>
    </sheetView>
  </sheetViews>
  <sheetFormatPr baseColWidth="10" defaultRowHeight="15" x14ac:dyDescent="0.25"/>
  <cols>
    <col min="2" max="2" width="42.28515625" customWidth="1"/>
    <col min="8" max="8" width="10.7109375" customWidth="1"/>
  </cols>
  <sheetData>
    <row r="4" spans="8:8" x14ac:dyDescent="0.25">
      <c r="H4" s="9"/>
    </row>
    <row r="5" spans="8:8" x14ac:dyDescent="0.25">
      <c r="H5" s="4"/>
    </row>
    <row r="24" spans="1:5" x14ac:dyDescent="0.25">
      <c r="D24" s="201" t="s">
        <v>53</v>
      </c>
      <c r="E24" s="201"/>
    </row>
    <row r="26" spans="1:5" ht="15.75" x14ac:dyDescent="0.25">
      <c r="A26" s="11" t="s">
        <v>42</v>
      </c>
      <c r="B26" s="12" t="s">
        <v>43</v>
      </c>
    </row>
    <row r="27" spans="1:5" x14ac:dyDescent="0.25">
      <c r="B27" s="12" t="s">
        <v>32</v>
      </c>
    </row>
    <row r="28" spans="1:5" x14ac:dyDescent="0.25">
      <c r="B28" s="12" t="s">
        <v>44</v>
      </c>
    </row>
    <row r="29" spans="1:5" x14ac:dyDescent="0.25">
      <c r="B29" s="12" t="s">
        <v>45</v>
      </c>
    </row>
    <row r="30" spans="1:5" x14ac:dyDescent="0.25">
      <c r="B30" s="12" t="s">
        <v>46</v>
      </c>
    </row>
    <row r="31" spans="1:5" x14ac:dyDescent="0.25">
      <c r="B31" s="12" t="s">
        <v>47</v>
      </c>
    </row>
    <row r="32" spans="1:5" x14ac:dyDescent="0.25">
      <c r="B32" s="9" t="s">
        <v>48</v>
      </c>
    </row>
    <row r="33" spans="2:2" x14ac:dyDescent="0.25">
      <c r="B33" s="12" t="s">
        <v>49</v>
      </c>
    </row>
  </sheetData>
  <mergeCells count="1">
    <mergeCell ref="D24:E24"/>
  </mergeCells>
  <hyperlinks>
    <hyperlink ref="B27" location="'3.2'!A1" display="3.2 Verpflegungszuschuss"/>
    <hyperlink ref="B26" location="'3.1'!A1" display="3.1 Fahrtkostenabgeltung"/>
    <hyperlink ref="B28" location="'4'!A1" display="4. Arbeitsstellen ohne tägliche Heimfahrt"/>
    <hyperlink ref="B29" location="'4.1'!A1" display="4.1 Verpflegungszuschuss"/>
    <hyperlink ref="B30" location="'4.2'!A1" display="4.2 Unterkunft"/>
    <hyperlink ref="B31" location="'4.3'!A1" display="4.3 An- und Abreise"/>
    <hyperlink ref="B33" location="'4.5'!A1" display="4.5 Wegfall des Verpflegungszuschusses"/>
    <hyperlink ref="D24:E24" location="Zulagen!A1" display="ZURÜCK"/>
  </hyperlinks>
  <pageMargins left="0.7" right="0.7" top="0.78740157499999996" bottom="0.78740157499999996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4:H33"/>
  <sheetViews>
    <sheetView showGridLines="0" showRowColHeaders="0" workbookViewId="0">
      <pane xSplit="7" topLeftCell="Y1" activePane="topRight" state="frozen"/>
      <selection pane="topRight" activeCell="D24" sqref="D24:E24"/>
    </sheetView>
  </sheetViews>
  <sheetFormatPr baseColWidth="10" defaultRowHeight="15" x14ac:dyDescent="0.25"/>
  <cols>
    <col min="2" max="2" width="42.28515625" customWidth="1"/>
    <col min="8" max="8" width="10.7109375" customWidth="1"/>
  </cols>
  <sheetData>
    <row r="4" spans="8:8" x14ac:dyDescent="0.25">
      <c r="H4" s="9"/>
    </row>
    <row r="5" spans="8:8" x14ac:dyDescent="0.25">
      <c r="H5" s="4"/>
    </row>
    <row r="24" spans="1:5" x14ac:dyDescent="0.25">
      <c r="D24" s="201" t="s">
        <v>53</v>
      </c>
      <c r="E24" s="201"/>
    </row>
    <row r="26" spans="1:5" ht="15.75" x14ac:dyDescent="0.25">
      <c r="A26" s="11" t="s">
        <v>42</v>
      </c>
      <c r="B26" s="12" t="s">
        <v>43</v>
      </c>
    </row>
    <row r="27" spans="1:5" x14ac:dyDescent="0.25">
      <c r="B27" s="12" t="s">
        <v>32</v>
      </c>
    </row>
    <row r="28" spans="1:5" x14ac:dyDescent="0.25">
      <c r="B28" s="12" t="s">
        <v>44</v>
      </c>
    </row>
    <row r="29" spans="1:5" x14ac:dyDescent="0.25">
      <c r="B29" s="12" t="s">
        <v>45</v>
      </c>
    </row>
    <row r="30" spans="1:5" x14ac:dyDescent="0.25">
      <c r="B30" s="12" t="s">
        <v>46</v>
      </c>
    </row>
    <row r="31" spans="1:5" x14ac:dyDescent="0.25">
      <c r="B31" s="12" t="s">
        <v>47</v>
      </c>
    </row>
    <row r="32" spans="1:5" x14ac:dyDescent="0.25">
      <c r="B32" s="12" t="s">
        <v>48</v>
      </c>
    </row>
    <row r="33" spans="2:2" x14ac:dyDescent="0.25">
      <c r="B33" s="9" t="s">
        <v>49</v>
      </c>
    </row>
  </sheetData>
  <mergeCells count="1">
    <mergeCell ref="D24:E24"/>
  </mergeCells>
  <hyperlinks>
    <hyperlink ref="B27" location="'3.2'!A1" display="3.2 Verpflegungszuschuss"/>
    <hyperlink ref="B26" location="'3.1'!A1" display="3.1 Fahrtkostenabgeltung"/>
    <hyperlink ref="B28" location="'4'!A1" display="4. Arbeitsstellen ohne tägliche Heimfahrt"/>
    <hyperlink ref="B29" location="'4.1'!A1" display="4.1 Verpflegungszuschuss"/>
    <hyperlink ref="B30" location="'4.2'!A1" display="4.2 Unterkunft"/>
    <hyperlink ref="B31" location="'4.3'!A1" display="4.3 An- und Abreise"/>
    <hyperlink ref="B32" location="'4.4'!A1" display="4.4 Wochenendheimfahrten"/>
    <hyperlink ref="D24:E24" location="Zulagen!A1" display="ZURÜCK"/>
  </hyperlinks>
  <pageMargins left="0.7" right="0.7" top="0.78740157499999996" bottom="0.78740157499999996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4:F24"/>
  <sheetViews>
    <sheetView showGridLines="0" showRowColHeaders="0" workbookViewId="0">
      <selection activeCell="E24" sqref="E24:F24"/>
    </sheetView>
  </sheetViews>
  <sheetFormatPr baseColWidth="10" defaultRowHeight="15" x14ac:dyDescent="0.25"/>
  <sheetData>
    <row r="24" spans="5:6" x14ac:dyDescent="0.25">
      <c r="E24" s="201" t="s">
        <v>53</v>
      </c>
      <c r="F24" s="201"/>
    </row>
  </sheetData>
  <mergeCells count="1">
    <mergeCell ref="E24:F24"/>
  </mergeCells>
  <hyperlinks>
    <hyperlink ref="E24:F24" location="Zulagen!A1" display="ZURÜCK"/>
  </hyperlinks>
  <pageMargins left="0.7" right="0.7" top="0.78740157499999996" bottom="0.78740157499999996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3"/>
  <sheetViews>
    <sheetView showGridLines="0" showRowColHeaders="0" workbookViewId="0">
      <selection activeCell="D24" sqref="D24:E24"/>
    </sheetView>
  </sheetViews>
  <sheetFormatPr baseColWidth="10" defaultRowHeight="15" x14ac:dyDescent="0.25"/>
  <cols>
    <col min="2" max="2" width="42.28515625" customWidth="1"/>
    <col min="8" max="8" width="10.7109375" customWidth="1"/>
  </cols>
  <sheetData>
    <row r="4" spans="8:8" x14ac:dyDescent="0.25">
      <c r="H4" s="9"/>
    </row>
    <row r="5" spans="8:8" x14ac:dyDescent="0.25">
      <c r="H5" s="4"/>
    </row>
    <row r="24" spans="1:5" x14ac:dyDescent="0.25">
      <c r="D24" s="201" t="s">
        <v>53</v>
      </c>
      <c r="E24" s="201"/>
    </row>
    <row r="26" spans="1:5" ht="15.75" x14ac:dyDescent="0.25">
      <c r="A26" s="11"/>
      <c r="B26" s="12"/>
    </row>
    <row r="27" spans="1:5" x14ac:dyDescent="0.25">
      <c r="B27" s="12"/>
    </row>
    <row r="28" spans="1:5" x14ac:dyDescent="0.25">
      <c r="B28" s="12"/>
    </row>
    <row r="29" spans="1:5" x14ac:dyDescent="0.25">
      <c r="B29" s="12"/>
    </row>
    <row r="30" spans="1:5" x14ac:dyDescent="0.25">
      <c r="B30" s="12"/>
    </row>
    <row r="31" spans="1:5" x14ac:dyDescent="0.25">
      <c r="B31" s="12"/>
    </row>
    <row r="32" spans="1:5" x14ac:dyDescent="0.25">
      <c r="B32" s="12"/>
    </row>
    <row r="33" spans="2:2" x14ac:dyDescent="0.25">
      <c r="B33" s="9"/>
    </row>
  </sheetData>
  <mergeCells count="1">
    <mergeCell ref="D24:E24"/>
  </mergeCells>
  <hyperlinks>
    <hyperlink ref="D24:E24" location="Zulagen!A70" display="Zurück zur Tabelle"/>
  </hyperlink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3"/>
  <sheetViews>
    <sheetView showGridLines="0" showRowColHeaders="0" workbookViewId="0">
      <selection activeCell="D24" sqref="D24:E24"/>
    </sheetView>
  </sheetViews>
  <sheetFormatPr baseColWidth="10" defaultRowHeight="15" x14ac:dyDescent="0.25"/>
  <cols>
    <col min="2" max="2" width="42.28515625" customWidth="1"/>
    <col min="8" max="8" width="10.7109375" customWidth="1"/>
  </cols>
  <sheetData>
    <row r="4" spans="8:8" x14ac:dyDescent="0.25">
      <c r="H4" s="9"/>
    </row>
    <row r="5" spans="8:8" x14ac:dyDescent="0.25">
      <c r="H5" s="4"/>
    </row>
    <row r="24" spans="1:5" x14ac:dyDescent="0.25">
      <c r="D24" s="201" t="s">
        <v>53</v>
      </c>
      <c r="E24" s="201"/>
    </row>
    <row r="26" spans="1:5" ht="15.75" x14ac:dyDescent="0.25">
      <c r="A26" s="11"/>
      <c r="B26" s="12"/>
    </row>
    <row r="27" spans="1:5" x14ac:dyDescent="0.25">
      <c r="B27" s="12"/>
    </row>
    <row r="28" spans="1:5" x14ac:dyDescent="0.25">
      <c r="B28" s="12"/>
    </row>
    <row r="29" spans="1:5" x14ac:dyDescent="0.25">
      <c r="B29" s="12"/>
    </row>
    <row r="30" spans="1:5" x14ac:dyDescent="0.25">
      <c r="B30" s="12"/>
    </row>
    <row r="31" spans="1:5" x14ac:dyDescent="0.25">
      <c r="B31" s="12"/>
    </row>
    <row r="32" spans="1:5" x14ac:dyDescent="0.25">
      <c r="B32" s="12"/>
    </row>
    <row r="33" spans="2:2" x14ac:dyDescent="0.25">
      <c r="B33" s="9"/>
    </row>
  </sheetData>
  <mergeCells count="1">
    <mergeCell ref="D24:E24"/>
  </mergeCells>
  <hyperlinks>
    <hyperlink ref="D24:E24" location="Zulagen!A71" display="Zurück zur Tabelle"/>
  </hyperlink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3"/>
  <sheetViews>
    <sheetView showGridLines="0" showRowColHeaders="0" workbookViewId="0">
      <selection activeCell="C24" sqref="C24:D24"/>
    </sheetView>
  </sheetViews>
  <sheetFormatPr baseColWidth="10" defaultRowHeight="15" x14ac:dyDescent="0.25"/>
  <cols>
    <col min="2" max="2" width="42.28515625" customWidth="1"/>
    <col min="8" max="8" width="10.7109375" customWidth="1"/>
  </cols>
  <sheetData>
    <row r="4" spans="8:8" x14ac:dyDescent="0.25">
      <c r="H4" s="9"/>
    </row>
    <row r="5" spans="8:8" x14ac:dyDescent="0.25">
      <c r="H5" s="4"/>
    </row>
    <row r="24" spans="1:5" x14ac:dyDescent="0.25">
      <c r="C24" s="201" t="s">
        <v>53</v>
      </c>
      <c r="D24" s="201"/>
      <c r="E24" s="12"/>
    </row>
    <row r="26" spans="1:5" ht="15.75" x14ac:dyDescent="0.25">
      <c r="A26" s="11"/>
      <c r="B26" s="12"/>
    </row>
    <row r="27" spans="1:5" x14ac:dyDescent="0.25">
      <c r="B27" s="12"/>
    </row>
    <row r="28" spans="1:5" x14ac:dyDescent="0.25">
      <c r="B28" s="12"/>
    </row>
    <row r="29" spans="1:5" x14ac:dyDescent="0.25">
      <c r="B29" s="12"/>
    </row>
    <row r="30" spans="1:5" x14ac:dyDescent="0.25">
      <c r="B30" s="12"/>
    </row>
    <row r="31" spans="1:5" x14ac:dyDescent="0.25">
      <c r="B31" s="12"/>
    </row>
    <row r="32" spans="1:5" x14ac:dyDescent="0.25">
      <c r="B32" s="12"/>
    </row>
    <row r="33" spans="2:2" x14ac:dyDescent="0.25">
      <c r="B33" s="9"/>
    </row>
  </sheetData>
  <mergeCells count="1">
    <mergeCell ref="C24:D24"/>
  </mergeCells>
  <hyperlinks>
    <hyperlink ref="C24:D24" location="Zulagen!A72" display="Zurück zur Tabelle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C19:D19"/>
  <sheetViews>
    <sheetView showGridLines="0" showRowColHeaders="0" workbookViewId="0">
      <selection activeCell="C19" sqref="C19:D19"/>
    </sheetView>
  </sheetViews>
  <sheetFormatPr baseColWidth="10" defaultRowHeight="15" x14ac:dyDescent="0.25"/>
  <cols>
    <col min="1" max="1" width="11.42578125" customWidth="1"/>
  </cols>
  <sheetData>
    <row r="19" spans="3:4" x14ac:dyDescent="0.25">
      <c r="C19" s="201" t="s">
        <v>53</v>
      </c>
      <c r="D19" s="201"/>
    </row>
  </sheetData>
  <mergeCells count="1">
    <mergeCell ref="C19:D19"/>
  </mergeCells>
  <hyperlinks>
    <hyperlink ref="C19:D19" location="Zulagen!A6" display="Zurück zur Tabelle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C3:H19"/>
  <sheetViews>
    <sheetView showGridLines="0" showRowColHeaders="0" workbookViewId="0">
      <selection activeCell="C19" sqref="C19:D19"/>
    </sheetView>
  </sheetViews>
  <sheetFormatPr baseColWidth="10" defaultRowHeight="15" x14ac:dyDescent="0.25"/>
  <cols>
    <col min="8" max="8" width="11.42578125" style="6"/>
  </cols>
  <sheetData>
    <row r="3" spans="8:8" ht="7.5" customHeight="1" x14ac:dyDescent="0.25"/>
    <row r="4" spans="8:8" ht="15.75" customHeight="1" x14ac:dyDescent="0.25"/>
    <row r="6" spans="8:8" x14ac:dyDescent="0.25">
      <c r="H6" s="8">
        <v>0.4</v>
      </c>
    </row>
    <row r="8" spans="8:8" ht="11.25" customHeight="1" x14ac:dyDescent="0.25"/>
    <row r="9" spans="8:8" x14ac:dyDescent="0.25">
      <c r="H9" s="8">
        <v>0.9</v>
      </c>
    </row>
    <row r="10" spans="8:8" ht="23.25" customHeight="1" x14ac:dyDescent="0.25"/>
    <row r="11" spans="8:8" ht="11.25" customHeight="1" x14ac:dyDescent="0.25"/>
    <row r="12" spans="8:8" ht="19.5" customHeight="1" x14ac:dyDescent="0.25">
      <c r="H12" s="8">
        <v>4.0999999999999996</v>
      </c>
    </row>
    <row r="19" spans="3:4" x14ac:dyDescent="0.25">
      <c r="C19" s="201" t="s">
        <v>53</v>
      </c>
      <c r="D19" s="201"/>
    </row>
  </sheetData>
  <mergeCells count="1">
    <mergeCell ref="C19:D19"/>
  </mergeCells>
  <hyperlinks>
    <hyperlink ref="C19:D19" location="Zulagen!A1" display="ZURÜCK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C4:H19"/>
  <sheetViews>
    <sheetView showGridLines="0" showRowColHeaders="0" workbookViewId="0">
      <selection activeCell="C19" sqref="C19:D19"/>
    </sheetView>
  </sheetViews>
  <sheetFormatPr baseColWidth="10" defaultRowHeight="15" x14ac:dyDescent="0.25"/>
  <cols>
    <col min="8" max="8" width="11.42578125" style="6"/>
  </cols>
  <sheetData>
    <row r="4" spans="8:8" ht="10.5" customHeight="1" x14ac:dyDescent="0.25"/>
    <row r="5" spans="8:8" ht="15.75" customHeight="1" x14ac:dyDescent="0.25">
      <c r="H5" s="8">
        <v>0.65</v>
      </c>
    </row>
    <row r="6" spans="8:8" ht="6" customHeight="1" x14ac:dyDescent="0.25"/>
    <row r="7" spans="8:8" ht="18.75" customHeight="1" x14ac:dyDescent="0.25">
      <c r="H7" s="8">
        <v>1.3</v>
      </c>
    </row>
    <row r="8" spans="8:8" ht="13.5" customHeight="1" x14ac:dyDescent="0.25"/>
    <row r="9" spans="8:8" x14ac:dyDescent="0.25">
      <c r="H9" s="8">
        <v>1.8</v>
      </c>
    </row>
    <row r="10" spans="8:8" ht="27" customHeight="1" x14ac:dyDescent="0.25">
      <c r="H10" s="8">
        <v>1.3</v>
      </c>
    </row>
    <row r="11" spans="8:8" ht="12.75" customHeight="1" x14ac:dyDescent="0.25"/>
    <row r="12" spans="8:8" ht="9.75" customHeight="1" x14ac:dyDescent="0.25"/>
    <row r="13" spans="8:8" ht="18.75" customHeight="1" x14ac:dyDescent="0.25">
      <c r="H13" s="8">
        <v>2.0499999999999998</v>
      </c>
    </row>
    <row r="19" spans="3:4" x14ac:dyDescent="0.25">
      <c r="C19" s="201" t="s">
        <v>53</v>
      </c>
      <c r="D19" s="201"/>
    </row>
  </sheetData>
  <mergeCells count="1">
    <mergeCell ref="C19:D19"/>
  </mergeCells>
  <hyperlinks>
    <hyperlink ref="C19:D19" location="Zulagen!A11" display="Zurück zur Tabelle"/>
  </hyperlink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C3:H19"/>
  <sheetViews>
    <sheetView showGridLines="0" showRowColHeaders="0" workbookViewId="0">
      <selection activeCell="C19" sqref="C19:D19"/>
    </sheetView>
  </sheetViews>
  <sheetFormatPr baseColWidth="10" defaultRowHeight="15" x14ac:dyDescent="0.25"/>
  <cols>
    <col min="8" max="8" width="11.42578125" style="6"/>
  </cols>
  <sheetData>
    <row r="3" spans="8:8" ht="10.5" customHeight="1" x14ac:dyDescent="0.25"/>
    <row r="4" spans="8:8" ht="17.25" customHeight="1" x14ac:dyDescent="0.25"/>
    <row r="5" spans="8:8" ht="11.25" customHeight="1" x14ac:dyDescent="0.25"/>
    <row r="6" spans="8:8" ht="15.75" customHeight="1" x14ac:dyDescent="0.25">
      <c r="H6" s="7">
        <v>0.8</v>
      </c>
    </row>
    <row r="8" spans="8:8" ht="11.25" customHeight="1" x14ac:dyDescent="0.25"/>
    <row r="9" spans="8:8" x14ac:dyDescent="0.25">
      <c r="H9" s="8">
        <v>3.7</v>
      </c>
    </row>
    <row r="19" spans="3:4" x14ac:dyDescent="0.25">
      <c r="C19" s="201" t="s">
        <v>53</v>
      </c>
      <c r="D19" s="201"/>
    </row>
  </sheetData>
  <mergeCells count="1">
    <mergeCell ref="C19:D19"/>
  </mergeCells>
  <hyperlinks>
    <hyperlink ref="C19:D19" location="Zulagen!A17" display="Zurück zur Tabelle"/>
  </hyperlink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28</vt:i4>
      </vt:variant>
    </vt:vector>
  </HeadingPairs>
  <TitlesOfParts>
    <vt:vector size="28" baseType="lpstr">
      <vt:lpstr>Zulagen</vt:lpstr>
      <vt:lpstr>§3 5</vt:lpstr>
      <vt:lpstr>5.2</vt:lpstr>
      <vt:lpstr>5.3</vt:lpstr>
      <vt:lpstr>6.3</vt:lpstr>
      <vt:lpstr>§6</vt:lpstr>
      <vt:lpstr>1.1</vt:lpstr>
      <vt:lpstr>1.12</vt:lpstr>
      <vt:lpstr>1.2</vt:lpstr>
      <vt:lpstr>1.3</vt:lpstr>
      <vt:lpstr>1.4</vt:lpstr>
      <vt:lpstr>1.5</vt:lpstr>
      <vt:lpstr>1.6</vt:lpstr>
      <vt:lpstr>1.7</vt:lpstr>
      <vt:lpstr>1.72</vt:lpstr>
      <vt:lpstr>1.8</vt:lpstr>
      <vt:lpstr>2.0</vt:lpstr>
      <vt:lpstr>§7</vt:lpstr>
      <vt:lpstr>3.1</vt:lpstr>
      <vt:lpstr>3.2</vt:lpstr>
      <vt:lpstr>4</vt:lpstr>
      <vt:lpstr>4.1</vt:lpstr>
      <vt:lpstr>4.2</vt:lpstr>
      <vt:lpstr>4.3</vt:lpstr>
      <vt:lpstr>4.4</vt:lpstr>
      <vt:lpstr>4.5</vt:lpstr>
      <vt:lpstr>TV-Lohn</vt:lpstr>
      <vt:lpstr>Tabelle17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Niemand</dc:creator>
  <cp:lastModifiedBy>Niemand</cp:lastModifiedBy>
  <cp:lastPrinted>2017-10-31T21:07:17Z</cp:lastPrinted>
  <dcterms:created xsi:type="dcterms:W3CDTF">2017-09-30T04:19:43Z</dcterms:created>
  <dcterms:modified xsi:type="dcterms:W3CDTF">2017-11-11T23:24:38Z</dcterms:modified>
</cp:coreProperties>
</file>